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hunter\Documents\"/>
    </mc:Choice>
  </mc:AlternateContent>
  <workbookProtection workbookAlgorithmName="SHA-512" workbookHashValue="H4DVSw2NGuAf2uPaZAI2/2Zgx7r4SP8EGoXZ/cob66Lcmu0miB6fs1Ex56vuk/vcYpmBeqAgiRNgUzTeZ1JD5Q==" workbookSaltValue="JDYRNk+H4RG5CUh0dAsWDg==" workbookSpinCount="100000" lockStructure="1"/>
  <bookViews>
    <workbookView xWindow="0" yWindow="0" windowWidth="23040" windowHeight="9072" tabRatio="853" activeTab="8"/>
  </bookViews>
  <sheets>
    <sheet name="Instructions" sheetId="19" r:id="rId1"/>
    <sheet name="GENERAL APPLICANT INFO" sheetId="6" r:id="rId2"/>
    <sheet name="Capital Costs" sheetId="18" state="hidden" r:id="rId3"/>
    <sheet name="SSO-YOUTH SYSTEM NAVIGATION" sheetId="24" r:id="rId4"/>
    <sheet name="SSO-YOUTH HOUSING CASE MNGMT" sheetId="25" r:id="rId5"/>
    <sheet name="DROP-IN CENTER &amp; OUTREACH" sheetId="21" r:id="rId6"/>
    <sheet name="HOST HOME &amp; INNVTV HSG" sheetId="23" r:id="rId7"/>
    <sheet name="TH FOR JOINT TH-RRH" sheetId="20" r:id="rId8"/>
    <sheet name="SUMMARY REQUESTED AMOUNT" sheetId="13" r:id="rId9"/>
  </sheets>
  <definedNames>
    <definedName name="Lebanon_County" localSheetId="8">#REF!</definedName>
    <definedName name="Lebanon_County">#REF!</definedName>
    <definedName name="_xlnm.Print_Area" localSheetId="2">'Capital Costs'!$A$1:$F$16</definedName>
    <definedName name="_xlnm.Print_Area" localSheetId="5">'DROP-IN CENTER &amp; OUTREACH'!$A$1:$G$78</definedName>
    <definedName name="_xlnm.Print_Area" localSheetId="1">'GENERAL APPLICANT INFO'!$A$1:$G$19</definedName>
    <definedName name="_xlnm.Print_Area" localSheetId="6">'HOST HOME &amp; INNVTV HSG'!$A$1:$G$50</definedName>
    <definedName name="_xlnm.Print_Area" localSheetId="0">Instructions!$A$1:$E$11</definedName>
    <definedName name="_xlnm.Print_Area" localSheetId="4">'SSO-YOUTH HOUSING CASE MNGMT'!$A$1:$G$37</definedName>
    <definedName name="_xlnm.Print_Area" localSheetId="3">'SSO-YOUTH SYSTEM NAVIGATION'!$A$1:$G$37</definedName>
    <definedName name="_xlnm.Print_Area" localSheetId="8">'SUMMARY REQUESTED AMOUNT'!$A$1:$G$34</definedName>
    <definedName name="_xlnm.Print_Area" localSheetId="7">'TH FOR JOINT TH-RRH'!$A$1:$G$60</definedName>
    <definedName name="_xlnm.Print_Titles" localSheetId="2">'Capital Costs'!$7:$7</definedName>
    <definedName name="_xlnm.Print_Titles" localSheetId="5">'DROP-IN CENTER &amp; OUTREACH'!$1:$5</definedName>
    <definedName name="_xlnm.Print_Titles" localSheetId="1">'GENERAL APPLICANT INFO'!$1:$2</definedName>
    <definedName name="_xlnm.Print_Titles" localSheetId="6">'HOST HOME &amp; INNVTV HSG'!$1:$5</definedName>
    <definedName name="_xlnm.Print_Titles" localSheetId="4">'SSO-YOUTH HOUSING CASE MNGMT'!$1:$5</definedName>
    <definedName name="_xlnm.Print_Titles" localSheetId="3">'SSO-YOUTH SYSTEM NAVIGATION'!$1:$5</definedName>
    <definedName name="_xlnm.Print_Titles" localSheetId="8">'SUMMARY REQUESTED AMOUNT'!$1:$12</definedName>
    <definedName name="_xlnm.Print_Titles" localSheetId="7">'TH FOR JOINT TH-RRH'!$1:$5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3" l="1"/>
  <c r="E4" i="23"/>
  <c r="E11" i="23"/>
  <c r="E13" i="23" s="1"/>
  <c r="E12" i="23"/>
  <c r="D26" i="23"/>
  <c r="E26" i="23" s="1"/>
  <c r="E30" i="13"/>
  <c r="E28" i="13"/>
  <c r="E27" i="13"/>
  <c r="E4" i="20"/>
  <c r="D3" i="20"/>
  <c r="E4" i="21"/>
  <c r="D3" i="21"/>
  <c r="E4" i="25"/>
  <c r="D3" i="25"/>
  <c r="E4" i="24"/>
  <c r="E29" i="21"/>
  <c r="E28" i="21"/>
  <c r="E27" i="21"/>
  <c r="E26" i="21"/>
  <c r="E32" i="23" l="1"/>
  <c r="C33" i="23" s="1"/>
  <c r="E38" i="23"/>
  <c r="E44" i="23"/>
  <c r="E35" i="21"/>
  <c r="C36" i="21" s="1"/>
  <c r="D18" i="20" l="1"/>
  <c r="D42" i="20"/>
  <c r="E17" i="13"/>
  <c r="E18" i="13"/>
  <c r="E19" i="13"/>
  <c r="E20" i="13"/>
  <c r="E16" i="13"/>
  <c r="D3" i="24"/>
  <c r="E12" i="25"/>
  <c r="E11" i="25"/>
  <c r="E12" i="24"/>
  <c r="E11" i="24"/>
  <c r="D58" i="21"/>
  <c r="D19" i="21"/>
  <c r="E19" i="21" s="1"/>
  <c r="D28" i="20"/>
  <c r="D8" i="13"/>
  <c r="D9" i="13"/>
  <c r="D10" i="13"/>
  <c r="D7" i="13"/>
  <c r="E42" i="20" l="1"/>
  <c r="E48" i="20"/>
  <c r="C49" i="20" s="1"/>
  <c r="E58" i="21"/>
  <c r="E64" i="21"/>
  <c r="E28" i="20"/>
  <c r="E13" i="25"/>
  <c r="E19" i="25" s="1"/>
  <c r="C20" i="25" s="1"/>
  <c r="E13" i="24"/>
  <c r="D11" i="18"/>
  <c r="E54" i="20" l="1"/>
  <c r="D31" i="13" s="1"/>
  <c r="E25" i="25"/>
  <c r="D28" i="13" s="1"/>
  <c r="E19" i="24"/>
  <c r="C20" i="24" s="1"/>
  <c r="E73" i="21"/>
  <c r="D29" i="13" s="1"/>
  <c r="C55" i="20" l="1"/>
  <c r="E31" i="25"/>
  <c r="E25" i="24"/>
  <c r="D27" i="13" s="1"/>
  <c r="D30" i="13"/>
  <c r="C65" i="21"/>
  <c r="E31" i="24" l="1"/>
  <c r="D32" i="13" l="1"/>
</calcChain>
</file>

<file path=xl/sharedStrings.xml><?xml version="1.0" encoding="utf-8"?>
<sst xmlns="http://schemas.openxmlformats.org/spreadsheetml/2006/main" count="300" uniqueCount="151">
  <si>
    <t>REQUESTED BUDGET</t>
  </si>
  <si>
    <t>DESCRIPTION OF USE</t>
  </si>
  <si>
    <t>Maintenance and repair</t>
  </si>
  <si>
    <t>Property taxes and insurance</t>
  </si>
  <si>
    <t>Reserves for replacement of major systems</t>
  </si>
  <si>
    <t>Building security</t>
  </si>
  <si>
    <t>Electric, gas and water</t>
  </si>
  <si>
    <t>Furniture</t>
  </si>
  <si>
    <t>Equipment</t>
  </si>
  <si>
    <t>$</t>
  </si>
  <si>
    <t>Assistance with moving costs</t>
  </si>
  <si>
    <t>Transportation</t>
  </si>
  <si>
    <t>Utility deposits</t>
  </si>
  <si>
    <t>Operating Costs</t>
  </si>
  <si>
    <t>Organization Name:</t>
  </si>
  <si>
    <t>Contact Person:</t>
  </si>
  <si>
    <t>Contact Person Telephone:</t>
  </si>
  <si>
    <t>Contact Person Email:</t>
  </si>
  <si>
    <t>CONTACT INFORMATION</t>
  </si>
  <si>
    <t>PROPOSED NEW PROJECT BUDGET</t>
  </si>
  <si>
    <t>INSTRUCTIONS</t>
  </si>
  <si>
    <t xml:space="preserve">--The Description of Use must provide a complete picture of how CoC Program funds will be used. You should include the quantity (i.e., numbers) &amp; descriptive information for each activity for which you are requesting funds (e.g., if requesting staffing enter position title–1 FTE @ $45,000 including fringe benefits of $X or 50 hours @ $25 per hour including fringe benefits of $X).  </t>
  </si>
  <si>
    <t>If supportive services will be included in your budget, complete the below chart.</t>
  </si>
  <si>
    <t xml:space="preserve">-- Supportive services below should match selections in new project preliminary application.
-- The Description of Use field must provide a complete picture of how CoC Program funds will be used in the project to assist program participants. Enter the quantity (i.e., numbers) and descriptive information for each activity for which you are requesting funds (e.g., if requesting staffing enter position title–1 FTE @ $45,000 including fringe benefits of $X or 50 hours @ $25 per hour including fringe benefits of $X). Additionally, include any direct provision costs (24 CFR 578.53(e)(17)) for each line item (e.g., monthly use of cell phone to contact program participants @ $X per month). </t>
  </si>
  <si>
    <r>
      <t xml:space="preserve">ACQUISITION/REHABILITATION/NEW CONSTRUCTION </t>
    </r>
    <r>
      <rPr>
        <sz val="16"/>
        <color theme="0"/>
        <rFont val="Calibri"/>
        <family val="2"/>
        <scheme val="minor"/>
      </rPr>
      <t>(e-snaps 6B)</t>
    </r>
  </si>
  <si>
    <t>AMOUNT REQUESTED</t>
  </si>
  <si>
    <t>Acquisition</t>
  </si>
  <si>
    <t>Rehabilitation</t>
  </si>
  <si>
    <t>New Construction</t>
  </si>
  <si>
    <r>
      <t xml:space="preserve">Acquisition/Rehabilitation/New Construction Total </t>
    </r>
    <r>
      <rPr>
        <b/>
        <sz val="11"/>
        <color theme="1"/>
        <rFont val="Calibri"/>
        <family val="2"/>
        <scheme val="minor"/>
      </rPr>
      <t>(will automatically calculate)</t>
    </r>
  </si>
  <si>
    <t xml:space="preserve">--Although not requested here, please note that if your project is selected to submit an application in e-snaps, you will need to enter specific location information for each site requesting capital costs. 
--For your e-snaps application, you will be asked to create a name for each site and enter the Street Address, City, State, and Zip Code. The address must be the actual site of the proposed development activities and not the administrative office of your organization or subrecipient. Projects serving victims of domestic violence must use a PO Box or other anonymous address to ensure the safety of program participants. 
--You must enter the amount of funds requested for acquisition, rehabilitation, and new construction costs for each site. </t>
  </si>
  <si>
    <t>Please describe how the requested (one-time) costs will be used and why they are needed for this project:</t>
  </si>
  <si>
    <t>Note: Projects seeking funds for Acquisition/Rehabilitation/New Construction must apply for 3- to 5-year grant terms. After the initial 3- to 5-year grant term, the funds Acquisition/Rehabilitation/New Construction will not be eligible for renewal by HUD.</t>
  </si>
  <si>
    <t>ACQUISITION/REHABILITATION/NEW CONSTRUCTION</t>
  </si>
  <si>
    <t>GENERAL INFORMATION</t>
  </si>
  <si>
    <t>**DO NOT complete the budget below 
without prior consultation with CoC staff.**</t>
  </si>
  <si>
    <t>https://www.hudexchange.info/homelessness-assistance/coc-esg-virtual-binders/coc-eligible-activities/coc-eligible-activities-overview/</t>
  </si>
  <si>
    <t xml:space="preserve">- Additional information on eligible activities is also available on the HUD Exchange CoC Binder: </t>
  </si>
  <si>
    <t xml:space="preserve">https://www.hudexchange.info/resource/2033/hearth-coc-program-interim-rule/ </t>
  </si>
  <si>
    <t>CENTRAL FLORIDA YHDP RFA BUDGET FORM INSTRUCTIONS</t>
  </si>
  <si>
    <t>Youth Drop-In Center &amp; Outreach:</t>
  </si>
  <si>
    <t xml:space="preserve">Host Home and Other Innovative Housing Strategies: </t>
  </si>
  <si>
    <t>OPERATING</t>
  </si>
  <si>
    <t xml:space="preserve">The Joint TH-RRH applicant can request 5% in Admin funds. </t>
  </si>
  <si>
    <t xml:space="preserve">ADMINISTRATIVE COSTS </t>
  </si>
  <si>
    <t>Management of TH/Crisis Housing to Rapid Rehousing (TH-RRH):</t>
  </si>
  <si>
    <t xml:space="preserve">The TH applicant for the Joint TH-RRH applicant does NOT need to provide Match for this project. </t>
  </si>
  <si>
    <t>MATCH</t>
  </si>
  <si>
    <t xml:space="preserve">The Drop-In Center applicant can request 5% in Admin funds. </t>
  </si>
  <si>
    <t xml:space="preserve">The Drop-In Center &amp; Outreach applicant does NOT need to provide Match for this project. </t>
  </si>
  <si>
    <t xml:space="preserve">The Operating budget amount for the Drop-In Center is $50,000. Applicants are asked to stay within that amount. </t>
  </si>
  <si>
    <t>STAFF</t>
  </si>
  <si>
    <t>If staffing will be included in your request, complete the below chart.</t>
  </si>
  <si>
    <t>CAPITAL COSTS</t>
  </si>
  <si>
    <t xml:space="preserve">Funds for Capital Costs related to the Drop-In Center are expected to come from state sources. Applicants should not request YHDP funds to cover Capital Costs. HSN will work with the selected applicant(s) to identify capital funds. </t>
  </si>
  <si>
    <t>The Admin budget amount for the Drop-In Center/Outreach project is 5% of the requested Amount. The budget below will auto-calculate</t>
  </si>
  <si>
    <t>DROP-IN CENTER &amp; OUTREACH BUDGET</t>
  </si>
  <si>
    <t>ELIGIBLE EXPENSES</t>
  </si>
  <si>
    <t>SUPPORTIVE SERVICES</t>
  </si>
  <si>
    <t>Substance abuse treatment services</t>
  </si>
  <si>
    <t>Outpatient health services</t>
  </si>
  <si>
    <t>Mental health services</t>
  </si>
  <si>
    <t>Life skills training</t>
  </si>
  <si>
    <t>Legal services</t>
  </si>
  <si>
    <t>Food</t>
  </si>
  <si>
    <t>Employment assistance and job training</t>
  </si>
  <si>
    <t>Education services</t>
  </si>
  <si>
    <t>Child care</t>
  </si>
  <si>
    <t xml:space="preserve">The Supportive Services budget amount for the Drop-In Center &amp; Outreach Project is $50,000. Applicants are asked to stay within that amount. </t>
  </si>
  <si>
    <t>HOST HOME &amp; INNOVATIVE HOUSING BUDGET</t>
  </si>
  <si>
    <t xml:space="preserve">The Supportive Services budget amount for the Host Home &amp; Innovative Housing Project is $120,000. Applicants are asked to stay within that amount. </t>
  </si>
  <si>
    <t xml:space="preserve">The Host Home &amp; Innovative Housing applicant can request 5% in Admin funds. </t>
  </si>
  <si>
    <t xml:space="preserve">PROJECT ADMINISTRATIVE COSTS </t>
  </si>
  <si>
    <t>TOTAL AMOUNT REQUESTED</t>
  </si>
  <si>
    <t>TOTAL AMOUNT REQUESTED FOR PROJECT</t>
  </si>
  <si>
    <t xml:space="preserve">Host Home &amp; Innovative Housing Project applicants are expected to commit to a Match of 25% of the amount requested. </t>
  </si>
  <si>
    <t>Do you commit to provide this amount in Match?</t>
  </si>
  <si>
    <t>If operations for the Drop-In Center will be included in your request, complete the below chart.</t>
  </si>
  <si>
    <t>If operations for TH will be included in your budget, complete the below chart.</t>
  </si>
  <si>
    <t>REQUESTED FTEs</t>
  </si>
  <si>
    <t>SSO-Youth System Navigation:</t>
  </si>
  <si>
    <t xml:space="preserve">SSO-Youth Housing Case Management: </t>
  </si>
  <si>
    <t>CONTACT &amp; APPLICATION INFORMATION</t>
  </si>
  <si>
    <t>SSO - YOUTH SYSTEM NAVIGATION PROJECT</t>
  </si>
  <si>
    <r>
      <rPr>
        <b/>
        <sz val="12"/>
        <color theme="1"/>
        <rFont val="Calibri"/>
        <family val="2"/>
        <scheme val="minor"/>
      </rPr>
      <t xml:space="preserve">NOTES: 
</t>
    </r>
    <r>
      <rPr>
        <b/>
        <sz val="12"/>
        <rFont val="Calibri"/>
        <family val="2"/>
        <scheme val="minor"/>
      </rPr>
      <t>-You should use this single budget workbook for all opportunities for which you are applying.</t>
    </r>
    <r>
      <rPr>
        <b/>
        <sz val="12"/>
        <color rgb="FFFF0000"/>
        <rFont val="Calibri"/>
        <family val="2"/>
        <scheme val="minor"/>
      </rPr>
      <t xml:space="preserve"> </t>
    </r>
    <r>
      <rPr>
        <sz val="12"/>
        <color theme="1"/>
        <rFont val="Calibri"/>
        <family val="2"/>
        <scheme val="minor"/>
      </rPr>
      <t xml:space="preserve">
- HSN CoC staff may reach out to you if there are questions or issues with your proposed budget. Please be sure the contact person you have listed will be available.
- For a list and description of eligible costs, please refer to the Continuum of Care regulations at 24 CFR Part 578, Subpart D – Program Components &amp; Eligible Costs: </t>
    </r>
  </si>
  <si>
    <t>Navigation Case Managers</t>
  </si>
  <si>
    <t>STAFF POSITIONS</t>
  </si>
  <si>
    <t>Program Manager</t>
  </si>
  <si>
    <t>Youth Housing Case Managers</t>
  </si>
  <si>
    <r>
      <t xml:space="preserve">This project allows for the following staffing positions:
• 8 Navigation Case Managers, 1 FTE each 
• Program Manager, 1 FTE Total which may be split among sub-recipients , </t>
    </r>
    <r>
      <rPr>
        <b/>
        <u/>
        <sz val="11"/>
        <color rgb="FF000000"/>
        <rFont val="Calibri"/>
        <family val="2"/>
        <scheme val="minor"/>
      </rPr>
      <t>0.25 FTEs for every 2 Case Managers</t>
    </r>
    <r>
      <rPr>
        <sz val="11"/>
        <color rgb="FF000000"/>
        <rFont val="Calibri"/>
        <family val="2"/>
        <scheme val="minor"/>
      </rPr>
      <t xml:space="preserve">
</t>
    </r>
    <r>
      <rPr>
        <b/>
        <sz val="12"/>
        <color rgb="FF000000"/>
        <rFont val="Calibri"/>
        <family val="2"/>
        <scheme val="minor"/>
      </rPr>
      <t>Agency must apply for at least 2 Navigation Case Managers &amp; 0.25 Program Manager FTEs to be eligible for consideration.</t>
    </r>
    <r>
      <rPr>
        <sz val="11"/>
        <color rgb="FF000000"/>
        <rFont val="Calibri"/>
        <family val="2"/>
        <scheme val="minor"/>
      </rPr>
      <t xml:space="preserve">
Please indicate which positions you are requesting in the chart below. The allowed amounts for each position will auto-fill in the Requested Budget column. </t>
    </r>
  </si>
  <si>
    <t>To request consideration for staff positions for this project, complete the chart below. Carefully read the staffing opportunity description.</t>
  </si>
  <si>
    <t xml:space="preserve">SSO-Youth Housing Case Management Project applicants are expected to commit to a Match of 25% of the amount requested. </t>
  </si>
  <si>
    <t>SSO - YOUTH HOUSING CASE MANAGEMENT PROJECT</t>
  </si>
  <si>
    <r>
      <t xml:space="preserve">This project allows for the following staffing positions:
• 8 Youth Housing Case Managers, 1 FTE each 
• Program Manager, 1 FTE Total which may be split among sub-recipients , </t>
    </r>
    <r>
      <rPr>
        <b/>
        <u/>
        <sz val="11"/>
        <color rgb="FF000000"/>
        <rFont val="Calibri"/>
        <family val="2"/>
        <scheme val="minor"/>
      </rPr>
      <t>0.25 FTEs for every 2 Case Managers</t>
    </r>
    <r>
      <rPr>
        <sz val="11"/>
        <color rgb="FF000000"/>
        <rFont val="Calibri"/>
        <family val="2"/>
        <scheme val="minor"/>
      </rPr>
      <t xml:space="preserve">
</t>
    </r>
    <r>
      <rPr>
        <b/>
        <sz val="12"/>
        <color rgb="FF000000"/>
        <rFont val="Calibri"/>
        <family val="2"/>
        <scheme val="minor"/>
      </rPr>
      <t>Agency must apply for at least 2 Youth Housing Case Managers &amp; 0.25 Program Manager FTEs to be eligible for consideration.</t>
    </r>
    <r>
      <rPr>
        <sz val="11"/>
        <color rgb="FF000000"/>
        <rFont val="Calibri"/>
        <family val="2"/>
        <scheme val="minor"/>
      </rPr>
      <t xml:space="preserve">
Please indicate which positions you are requesting in the chart below. The allowed amounts for each position will auto-fill in the Requested Budget column. </t>
    </r>
  </si>
  <si>
    <t xml:space="preserve">SSO-Youth Housing Case Management Project applicants can request 5% in Admin funds. </t>
  </si>
  <si>
    <t xml:space="preserve">SSO-Youth System Navigation Project applicants can request 5% in Admin funds. </t>
  </si>
  <si>
    <t xml:space="preserve">SSO-Youth System Navigation Project applicants are expected to commit to a Match of 25% of the amount requested. </t>
  </si>
  <si>
    <t xml:space="preserve">Match can be in-kind or cash. Please indicate your anticipated source(s) of match and whether the source is cash or in-kind: </t>
  </si>
  <si>
    <t>The Admin budget amount for the SSO-Youth System Navigation Project is 5% of the requested Amount. The budget below will auto-calculate.</t>
  </si>
  <si>
    <t>The Admin budget amount for the SSO-Youth Housing Case Management Project is 5% of the requested Amount. The budget below will auto-calculate.</t>
  </si>
  <si>
    <t>The Admin budget amount for the Host Home &amp; Innovative Housing project is 5% of the requested Amount. The budget below will auto-calculate.</t>
  </si>
  <si>
    <r>
      <rPr>
        <b/>
        <sz val="12"/>
        <color rgb="FF000000"/>
        <rFont val="Calibri"/>
        <family val="2"/>
        <scheme val="minor"/>
      </rPr>
      <t>The Admin budget amount for the Transitional Housing portion of the Joint TH-RRH project is $20,000.</t>
    </r>
    <r>
      <rPr>
        <sz val="12"/>
        <color rgb="FF000000"/>
        <rFont val="Calibri"/>
        <family val="2"/>
        <scheme val="minor"/>
      </rPr>
      <t xml:space="preserve"> Applicants are asked to stay within that amount.</t>
    </r>
  </si>
  <si>
    <t>TOTAL REQUESTED AMOUNT:</t>
  </si>
  <si>
    <t>REQUESTED AMOUNT</t>
  </si>
  <si>
    <t>Program Director</t>
  </si>
  <si>
    <t>Housing/Resource Liaison</t>
  </si>
  <si>
    <t>Peer Support</t>
  </si>
  <si>
    <t>Outreach Worker</t>
  </si>
  <si>
    <r>
      <t xml:space="preserve">TOTAL STAFFING AMOUNT REQUESTED:
</t>
    </r>
    <r>
      <rPr>
        <b/>
        <sz val="11"/>
        <rFont val="Calibri"/>
        <family val="2"/>
        <scheme val="minor"/>
      </rPr>
      <t>(will automatically calculate)</t>
    </r>
  </si>
  <si>
    <r>
      <t xml:space="preserve">TOTAL OPERATING AMOUNT REQUESTED:
</t>
    </r>
    <r>
      <rPr>
        <sz val="12"/>
        <rFont val="Calibri"/>
        <family val="2"/>
        <scheme val="minor"/>
      </rPr>
      <t>(</t>
    </r>
    <r>
      <rPr>
        <sz val="11"/>
        <rFont val="Calibri"/>
        <family val="2"/>
        <scheme val="minor"/>
      </rPr>
      <t>auto-calculates)</t>
    </r>
  </si>
  <si>
    <r>
      <t xml:space="preserve">TOTAL SUPPORTIVE SERVICES: 
</t>
    </r>
    <r>
      <rPr>
        <sz val="11"/>
        <rFont val="Calibri"/>
        <family val="2"/>
        <scheme val="minor"/>
      </rPr>
      <t>(auto-calculates)</t>
    </r>
  </si>
  <si>
    <r>
      <t xml:space="preserve">ADMIN REQUESTED BUDGET:
 </t>
    </r>
    <r>
      <rPr>
        <sz val="12"/>
        <rFont val="Calibri"/>
        <family val="2"/>
        <scheme val="minor"/>
      </rPr>
      <t>(auto-calculates: 5% of requested amount)</t>
    </r>
  </si>
  <si>
    <r>
      <t xml:space="preserve">TOTAL OPERATING BUDGET:
</t>
    </r>
    <r>
      <rPr>
        <sz val="12"/>
        <rFont val="Calibri"/>
        <family val="2"/>
        <scheme val="minor"/>
      </rPr>
      <t>(</t>
    </r>
    <r>
      <rPr>
        <sz val="11"/>
        <rFont val="Calibri"/>
        <family val="2"/>
        <scheme val="minor"/>
      </rPr>
      <t>auto-calculates)</t>
    </r>
  </si>
  <si>
    <r>
      <t xml:space="preserve">MATCH AMOUNT:
</t>
    </r>
    <r>
      <rPr>
        <sz val="12"/>
        <rFont val="Calibri"/>
        <family val="2"/>
        <scheme val="minor"/>
      </rPr>
      <t>(auto-calculates: 25% of requested amount)</t>
    </r>
  </si>
  <si>
    <t>SUMMARY OF APPLICANT REQUEST</t>
  </si>
  <si>
    <t>APPLICATION INFORMATION</t>
  </si>
  <si>
    <t>Please indicate which opportunity(ies) this applicant is applying for:</t>
  </si>
  <si>
    <t>NOTE: All information on this worksheet will automatically fill based on information provided on other worksheets in this budget workbook.</t>
  </si>
  <si>
    <t>This applicant is applying for the following opportunities:</t>
  </si>
  <si>
    <t>SSO-Youth Housing Case Management:</t>
  </si>
  <si>
    <t>Host Home and Other Innovative Housing Strategies:</t>
  </si>
  <si>
    <t>YHDP RFA PROJECTS</t>
  </si>
  <si>
    <t>TOTAL AMOUNT REQUESTED ACROSS ALL PROJECTS:</t>
  </si>
  <si>
    <r>
      <t xml:space="preserve">As you complete the worksheets that correspond to your application, the total amount requestes will automatically calculate in the TOTAL REQUEST worksheet. 
</t>
    </r>
    <r>
      <rPr>
        <b/>
        <u/>
        <sz val="12"/>
        <color theme="1"/>
        <rFont val="Calibri"/>
        <family val="2"/>
        <scheme val="minor"/>
      </rPr>
      <t xml:space="preserve">Once all applicable worksheets have been completed, please submit this budget as directed in the CoC's Brighter Days, Brighter Futures YHDP RFA/application materials. </t>
    </r>
  </si>
  <si>
    <t xml:space="preserve">This project allows for the following staffing positions:
• 1 Host Home Project Manager, 1 FTE ($85,000)
• 1 Host Home Trainer/Coach, 1 FTE ($75,000)
Please indicate which positions you are requesting in the chart below. The allowed amounts for each position will auto-fill in the Requested Budget column. </t>
  </si>
  <si>
    <t>Host Home Project Manager</t>
  </si>
  <si>
    <t>Host Home Trainer/ Coach</t>
  </si>
  <si>
    <t>Orange (East)</t>
  </si>
  <si>
    <t>Orange (West)</t>
  </si>
  <si>
    <t>Osceola</t>
  </si>
  <si>
    <t>Seminole County</t>
  </si>
  <si>
    <t>Downtown Orlando</t>
  </si>
  <si>
    <t>LOCATION</t>
  </si>
  <si>
    <r>
      <t xml:space="preserve">The Supportive Services budget amount for the Transitional (Crisis) Housing to RRH Project is $50,000. Applicants are asked to stay within that amount. 
</t>
    </r>
    <r>
      <rPr>
        <b/>
        <sz val="12"/>
        <color rgb="FF000000"/>
        <rFont val="Calibri"/>
        <family val="2"/>
        <scheme val="minor"/>
      </rPr>
      <t xml:space="preserve">Applicant's request should be roughly proportional to the number of beds/youth that you are requesting funds to provide/serve.  </t>
    </r>
  </si>
  <si>
    <t>TRANSITIONAL (CRISIS) HOUSING FOR JOINT TH-RRH PROJECT</t>
  </si>
  <si>
    <r>
      <t xml:space="preserve">The Operating budget amount for the Transitional (Crisis) Housing portion of the Joint TH-RRH project is $400,000. Applicants are asked to stay within that amount. 
</t>
    </r>
    <r>
      <rPr>
        <b/>
        <sz val="12"/>
        <color rgb="FF000000"/>
        <rFont val="Calibri"/>
        <family val="2"/>
        <scheme val="minor"/>
      </rPr>
      <t xml:space="preserve">Applicant's request for Operating funds should be roughly proportional to the number of beds that you are requesting funds to provide.  </t>
    </r>
  </si>
  <si>
    <r>
      <rPr>
        <b/>
        <sz val="11"/>
        <color rgb="FF000000"/>
        <rFont val="Calibri"/>
        <family val="2"/>
        <scheme val="minor"/>
      </rPr>
      <t xml:space="preserve">Operating can include the following: 
</t>
    </r>
    <r>
      <rPr>
        <sz val="11"/>
        <color rgb="FF000000"/>
        <rFont val="Calibri"/>
        <family val="2"/>
        <scheme val="minor"/>
      </rPr>
      <t xml:space="preserve">Staff to run the house, beds, Cleaning, maintenance repairs, taxes, insurance, structure support, security, utilities, furniture, equipment, microwave, washers and dryers etc. </t>
    </r>
  </si>
  <si>
    <t xml:space="preserve"># BEDS </t>
  </si>
  <si>
    <t xml:space="preserve">Please enter the number of beds your agency is requesting to provide in the table below: </t>
  </si>
  <si>
    <t>TOTAL BEDS:</t>
  </si>
  <si>
    <r>
      <rPr>
        <b/>
        <sz val="11"/>
        <color theme="1"/>
        <rFont val="Calibri"/>
        <family val="2"/>
        <scheme val="minor"/>
      </rPr>
      <t>TARGETED BED CAPACITY FOR THIS PROJECT</t>
    </r>
    <r>
      <rPr>
        <sz val="11"/>
        <color theme="1"/>
        <rFont val="Calibri"/>
        <family val="2"/>
        <scheme val="minor"/>
      </rPr>
      <t xml:space="preserve">
Total Projected Beds: 30 beds
-Orange (East): 4-6 beds
-Orange (West): 4-6 beds
-Osceola: 5-7 beds
-Seminole County: 5-7 beds
-Downtown Orlando: 10-15 beds</t>
    </r>
  </si>
  <si>
    <t xml:space="preserve">Other (enter into fields below): </t>
  </si>
  <si>
    <t>Enter # FTEs</t>
  </si>
  <si>
    <t>Enter staff position</t>
  </si>
  <si>
    <r>
      <t xml:space="preserve">This project allows for the following staffing positions:
• 1 Program Director, 1 FTE ($90,000)
• 1 Housing/Resource Liaison, 1 FTE ($65,000)
• 1 Peer Support, 1 FTE ($62,000)
• 1 Outreach Worker, 1 FTE ($65,000)
Please indicate which positions you are requesting in the chart below. The allowed amounts for each position listed above will auto-fill in the Requested Budget column. 
</t>
    </r>
    <r>
      <rPr>
        <b/>
        <sz val="12"/>
        <color rgb="FF000000"/>
        <rFont val="Calibri"/>
        <family val="2"/>
        <scheme val="minor"/>
      </rPr>
      <t xml:space="preserve">Your agency may also propose other staffing options. Please use the "Other" spaces in the table below to enter in other staff options. The total amount allowed for staffing for staffing is $282,000. Do NOT exceed this amount in your request. </t>
    </r>
  </si>
  <si>
    <t>Is Organization applying for this opportunity?</t>
  </si>
  <si>
    <t>MATCH COMMITMENT?</t>
  </si>
  <si>
    <t>NO MATCH REQUIRED</t>
  </si>
  <si>
    <t>--Total Amount Requested excludes Match. 
-- Amounts in the chart below will automatically fill based on amounts provided on other worksheets in this workbook. If you need to make a change you must correct it on the corresponding worksheet.</t>
  </si>
  <si>
    <r>
      <t xml:space="preserve">In this workbook, please complete the worksheets that correspond to the opportunities for which your agency is applying:  
</t>
    </r>
    <r>
      <rPr>
        <sz val="12"/>
        <color theme="1"/>
        <rFont val="Calibri"/>
        <family val="2"/>
        <scheme val="minor"/>
      </rPr>
      <t>- SSO-Youth System Navigation	
- SSO-Youth Housing Case Management
- Youth Drop-In Center &amp; Outreach
- Host Home and Other Innovative Housing Strategies
- Management of TH/Crisis Housing to Rapid Rehousing (TH-RRH)</t>
    </r>
    <r>
      <rPr>
        <b/>
        <sz val="12"/>
        <color theme="1"/>
        <rFont val="Calibri"/>
        <family val="2"/>
        <scheme val="minor"/>
      </rPr>
      <t xml:space="preserve">	
The Salaries listed/used in this workbook include base, benefits, non-salary personnel (mileage, phone etc.), and supervisors wage up to 15% of the supervisor.  </t>
    </r>
  </si>
  <si>
    <t>Please input information in the blue fields in the worksheets applicable to your application. All other fields will be locked but you can expand rows as needed to accommodate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</si>
</sst>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quot;$&quot;#,##0"/>
  </numFmts>
  <fonts count="49" x14ac:knownFonts="1">
    <font>
      <sz val="11"/>
      <color theme="1"/>
      <name val="Calibri"/>
      <family val="2"/>
      <scheme val="minor"/>
    </font>
    <font>
      <b/>
      <sz val="11"/>
      <color theme="1"/>
      <name val="Calibri"/>
      <family val="2"/>
      <scheme val="minor"/>
    </font>
    <font>
      <b/>
      <sz val="12"/>
      <color rgb="FF000000"/>
      <name val="Calibri"/>
      <family val="2"/>
      <scheme val="minor"/>
    </font>
    <font>
      <u/>
      <sz val="11"/>
      <color theme="10"/>
      <name val="Calibri"/>
      <family val="2"/>
      <scheme val="minor"/>
    </font>
    <font>
      <b/>
      <sz val="11"/>
      <name val="Calibri"/>
      <family val="2"/>
      <scheme val="minor"/>
    </font>
    <font>
      <sz val="8"/>
      <name val="Calibri"/>
      <family val="2"/>
      <scheme val="minor"/>
    </font>
    <font>
      <b/>
      <sz val="12"/>
      <color theme="1"/>
      <name val="Calibri"/>
      <family val="2"/>
      <scheme val="minor"/>
    </font>
    <font>
      <sz val="11"/>
      <name val="Calibri"/>
      <family val="2"/>
      <scheme val="minor"/>
    </font>
    <font>
      <b/>
      <sz val="12"/>
      <color theme="0"/>
      <name val="Calibri"/>
      <family val="2"/>
      <scheme val="minor"/>
    </font>
    <font>
      <b/>
      <sz val="14"/>
      <color theme="1"/>
      <name val="Calibri"/>
      <family val="2"/>
      <scheme val="minor"/>
    </font>
    <font>
      <b/>
      <sz val="14"/>
      <color rgb="FF000000"/>
      <name val="Calibri"/>
      <family val="2"/>
      <scheme val="minor"/>
    </font>
    <font>
      <b/>
      <sz val="16"/>
      <color theme="1"/>
      <name val="Arial"/>
      <family val="2"/>
    </font>
    <font>
      <b/>
      <sz val="16"/>
      <color theme="1"/>
      <name val="Calibri"/>
      <family val="2"/>
      <scheme val="minor"/>
    </font>
    <font>
      <sz val="12"/>
      <color theme="1"/>
      <name val="Calibri"/>
      <family val="2"/>
      <scheme val="minor"/>
    </font>
    <font>
      <b/>
      <u/>
      <sz val="18"/>
      <color rgb="FF000000"/>
      <name val="Calibri"/>
      <family val="2"/>
      <scheme val="minor"/>
    </font>
    <font>
      <sz val="11"/>
      <color rgb="FF000000"/>
      <name val="Calibri"/>
      <family val="2"/>
      <scheme val="minor"/>
    </font>
    <font>
      <sz val="12"/>
      <color rgb="FF000000"/>
      <name val="Calibri"/>
      <family val="2"/>
      <scheme val="minor"/>
    </font>
    <font>
      <b/>
      <u/>
      <sz val="16"/>
      <color theme="1"/>
      <name val="Calibri"/>
      <family val="2"/>
      <scheme val="minor"/>
    </font>
    <font>
      <b/>
      <i/>
      <sz val="13"/>
      <color theme="1"/>
      <name val="Calibri"/>
      <family val="2"/>
      <scheme val="minor"/>
    </font>
    <font>
      <b/>
      <sz val="13"/>
      <color theme="1"/>
      <name val="Calibri"/>
      <family val="2"/>
      <scheme val="minor"/>
    </font>
    <font>
      <b/>
      <sz val="16"/>
      <color theme="0"/>
      <name val="Calibri"/>
      <family val="2"/>
      <scheme val="minor"/>
    </font>
    <font>
      <sz val="16"/>
      <color theme="0"/>
      <name val="Calibri"/>
      <family val="2"/>
      <scheme val="minor"/>
    </font>
    <font>
      <b/>
      <sz val="12"/>
      <name val="Calibri"/>
      <family val="2"/>
      <scheme val="minor"/>
    </font>
    <font>
      <b/>
      <sz val="11"/>
      <color theme="0"/>
      <name val="Calibri"/>
      <family val="2"/>
      <scheme val="minor"/>
    </font>
    <font>
      <b/>
      <i/>
      <sz val="14"/>
      <color rgb="FF000000"/>
      <name val="Calibri"/>
      <family val="2"/>
      <scheme val="minor"/>
    </font>
    <font>
      <b/>
      <u/>
      <sz val="18"/>
      <color theme="0"/>
      <name val="Calibri"/>
      <family val="2"/>
      <scheme val="minor"/>
    </font>
    <font>
      <sz val="12"/>
      <name val="Calibri"/>
      <family val="2"/>
      <scheme val="minor"/>
    </font>
    <font>
      <b/>
      <sz val="13"/>
      <color theme="0"/>
      <name val="Calibri"/>
      <family val="2"/>
      <scheme val="minor"/>
    </font>
    <font>
      <sz val="13"/>
      <color theme="1"/>
      <name val="Calibri"/>
      <family val="2"/>
      <scheme val="minor"/>
    </font>
    <font>
      <sz val="10"/>
      <color theme="1"/>
      <name val="Calibri"/>
      <family val="2"/>
      <scheme val="minor"/>
    </font>
    <font>
      <sz val="16"/>
      <color theme="1"/>
      <name val="Calibri"/>
      <family val="2"/>
      <scheme val="minor"/>
    </font>
    <font>
      <b/>
      <u/>
      <sz val="20"/>
      <color rgb="FF000000"/>
      <name val="Calibri"/>
      <family val="2"/>
      <scheme val="minor"/>
    </font>
    <font>
      <sz val="14"/>
      <color theme="1"/>
      <name val="Calibri"/>
      <family val="2"/>
      <scheme val="minor"/>
    </font>
    <font>
      <i/>
      <sz val="12"/>
      <color theme="1"/>
      <name val="Calibri"/>
      <family val="2"/>
      <scheme val="minor"/>
    </font>
    <font>
      <b/>
      <u/>
      <sz val="12"/>
      <color theme="1"/>
      <name val="Calibri"/>
      <family val="2"/>
      <scheme val="minor"/>
    </font>
    <font>
      <b/>
      <sz val="14"/>
      <color theme="0"/>
      <name val="Calibri"/>
      <family val="2"/>
      <scheme val="minor"/>
    </font>
    <font>
      <b/>
      <sz val="11.5"/>
      <name val="Calibri"/>
      <family val="2"/>
      <scheme val="minor"/>
    </font>
    <font>
      <b/>
      <i/>
      <sz val="14"/>
      <name val="Calibri"/>
      <family val="2"/>
      <scheme val="minor"/>
    </font>
    <font>
      <b/>
      <sz val="14"/>
      <name val="Calibri"/>
      <family val="2"/>
      <scheme val="minor"/>
    </font>
    <font>
      <sz val="14"/>
      <name val="Calibri"/>
      <family val="2"/>
      <scheme val="minor"/>
    </font>
    <font>
      <b/>
      <i/>
      <sz val="16"/>
      <color rgb="FFC00000"/>
      <name val="Calibri"/>
      <family val="2"/>
      <scheme val="minor"/>
    </font>
    <font>
      <b/>
      <i/>
      <sz val="14"/>
      <color theme="1"/>
      <name val="Calibri"/>
      <family val="2"/>
      <scheme val="minor"/>
    </font>
    <font>
      <sz val="11"/>
      <color theme="1"/>
      <name val="Calibri"/>
      <family val="2"/>
      <scheme val="minor"/>
    </font>
    <font>
      <b/>
      <sz val="12"/>
      <color rgb="FFFF0000"/>
      <name val="Calibri"/>
      <family val="2"/>
      <scheme val="minor"/>
    </font>
    <font>
      <b/>
      <i/>
      <sz val="16"/>
      <name val="Calibri"/>
      <family val="2"/>
      <scheme val="minor"/>
    </font>
    <font>
      <b/>
      <u/>
      <sz val="11"/>
      <color rgb="FF000000"/>
      <name val="Calibri"/>
      <family val="2"/>
      <scheme val="minor"/>
    </font>
    <font>
      <b/>
      <sz val="11"/>
      <color rgb="FF000000"/>
      <name val="Calibri"/>
      <family val="2"/>
      <scheme val="minor"/>
    </font>
    <font>
      <b/>
      <i/>
      <sz val="12"/>
      <color rgb="FF000000"/>
      <name val="Calibri"/>
      <family val="2"/>
      <scheme val="minor"/>
    </font>
    <font>
      <b/>
      <i/>
      <sz val="13"/>
      <name val="Calibri"/>
      <family val="2"/>
      <scheme val="minor"/>
    </font>
  </fonts>
  <fills count="15">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2"/>
        <bgColor indexed="64"/>
      </patternFill>
    </fill>
    <fill>
      <patternFill patternType="solid">
        <fgColor theme="1" tint="0.499984740745262"/>
        <bgColor indexed="64"/>
      </patternFill>
    </fill>
    <fill>
      <patternFill patternType="solid">
        <fgColor rgb="FFFFFF00"/>
        <bgColor indexed="64"/>
      </patternFill>
    </fill>
    <fill>
      <patternFill patternType="solid">
        <fgColor rgb="FF0000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79998168889431442"/>
        <bgColor indexed="64"/>
      </patternFill>
    </fill>
  </fills>
  <borders count="2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auto="1"/>
      </top>
      <bottom style="medium">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medium">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43" fontId="42" fillId="0" borderId="0" applyFont="0" applyFill="0" applyBorder="0" applyAlignment="0" applyProtection="0"/>
  </cellStyleXfs>
  <cellXfs count="196">
    <xf numFmtId="0" fontId="0" fillId="0" borderId="0" xfId="0"/>
    <xf numFmtId="0" fontId="2" fillId="0" borderId="0" xfId="0" applyFont="1" applyAlignment="1">
      <alignment vertical="center"/>
    </xf>
    <xf numFmtId="0" fontId="0" fillId="4" borderId="0" xfId="0" applyFill="1"/>
    <xf numFmtId="0" fontId="0" fillId="0" borderId="7" xfId="0" applyBorder="1"/>
    <xf numFmtId="0" fontId="0" fillId="0" borderId="11" xfId="0" applyBorder="1"/>
    <xf numFmtId="0" fontId="0" fillId="0" borderId="2" xfId="0" applyBorder="1"/>
    <xf numFmtId="0" fontId="0" fillId="0" borderId="13" xfId="0" applyBorder="1"/>
    <xf numFmtId="0" fontId="0" fillId="0" borderId="17" xfId="0" applyBorder="1"/>
    <xf numFmtId="0" fontId="27" fillId="4" borderId="4" xfId="0" applyFont="1" applyFill="1" applyBorder="1" applyAlignment="1">
      <alignment horizontal="center" vertical="center" wrapText="1"/>
    </xf>
    <xf numFmtId="0" fontId="17" fillId="0" borderId="0" xfId="0" applyFont="1" applyAlignment="1">
      <alignment horizontal="center"/>
    </xf>
    <xf numFmtId="0" fontId="12" fillId="0" borderId="7" xfId="0" applyFont="1" applyBorder="1" applyAlignment="1">
      <alignment horizontal="left" vertical="top" wrapText="1"/>
    </xf>
    <xf numFmtId="49" fontId="9" fillId="0" borderId="7" xfId="0" applyNumberFormat="1" applyFont="1" applyBorder="1" applyAlignment="1">
      <alignment horizontal="center" wrapText="1"/>
    </xf>
    <xf numFmtId="164" fontId="13" fillId="5" borderId="4" xfId="0" applyNumberFormat="1" applyFont="1" applyFill="1" applyBorder="1" applyAlignment="1" applyProtection="1">
      <alignment horizontal="center" vertical="center" wrapText="1"/>
      <protection locked="0"/>
    </xf>
    <xf numFmtId="0" fontId="27" fillId="4" borderId="4" xfId="0" applyFont="1" applyFill="1" applyBorder="1" applyAlignment="1">
      <alignment horizontal="left" vertical="center" wrapText="1" indent="1"/>
    </xf>
    <xf numFmtId="0" fontId="22" fillId="0" borderId="4" xfId="0" applyFont="1" applyBorder="1" applyAlignment="1">
      <alignment horizontal="left" vertical="center" wrapText="1" indent="1"/>
    </xf>
    <xf numFmtId="0" fontId="29" fillId="5" borderId="4" xfId="0" applyFont="1" applyFill="1" applyBorder="1" applyAlignment="1" applyProtection="1">
      <alignment horizontal="left" vertical="top" wrapText="1"/>
      <protection locked="0"/>
    </xf>
    <xf numFmtId="0" fontId="27" fillId="6" borderId="4" xfId="0" applyFont="1" applyFill="1" applyBorder="1" applyAlignment="1">
      <alignment horizontal="left" vertical="center" wrapText="1" indent="1"/>
    </xf>
    <xf numFmtId="0" fontId="27" fillId="6"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36" fillId="0" borderId="4" xfId="0" applyFont="1" applyBorder="1" applyAlignment="1">
      <alignment horizontal="left" vertical="center" wrapText="1" indent="1"/>
    </xf>
    <xf numFmtId="0" fontId="13" fillId="0" borderId="0" xfId="0" applyFont="1" applyAlignment="1">
      <alignment vertical="center"/>
    </xf>
    <xf numFmtId="49" fontId="29" fillId="5" borderId="4" xfId="0" applyNumberFormat="1" applyFont="1" applyFill="1" applyBorder="1" applyAlignment="1" applyProtection="1">
      <alignment vertical="center" wrapText="1"/>
      <protection locked="0"/>
    </xf>
    <xf numFmtId="0" fontId="6" fillId="0" borderId="4" xfId="0" applyFont="1" applyBorder="1" applyAlignment="1">
      <alignment horizontal="left" vertical="center" wrapText="1" indent="1"/>
    </xf>
    <xf numFmtId="0" fontId="38" fillId="0" borderId="13" xfId="0" applyFont="1" applyBorder="1" applyAlignment="1">
      <alignment horizontal="center"/>
    </xf>
    <xf numFmtId="0" fontId="39" fillId="0" borderId="0" xfId="0" applyFont="1"/>
    <xf numFmtId="0" fontId="32" fillId="4" borderId="0" xfId="0" applyFont="1" applyFill="1"/>
    <xf numFmtId="0" fontId="39" fillId="4" borderId="0" xfId="0" applyFont="1" applyFill="1"/>
    <xf numFmtId="0" fontId="18" fillId="0" borderId="13" xfId="0" applyFont="1" applyBorder="1" applyAlignment="1">
      <alignment vertical="top" wrapText="1"/>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19" fillId="0" borderId="17" xfId="0" applyFont="1" applyBorder="1" applyAlignment="1">
      <alignment horizontal="right" vertical="center" wrapText="1" indent="1"/>
    </xf>
    <xf numFmtId="0" fontId="19" fillId="0" borderId="11" xfId="0" applyFont="1" applyBorder="1" applyAlignment="1">
      <alignment horizontal="right" vertical="center" wrapText="1" indent="1"/>
    </xf>
    <xf numFmtId="49" fontId="9" fillId="0" borderId="2" xfId="0" applyNumberFormat="1" applyFont="1" applyBorder="1" applyAlignment="1">
      <alignment horizontal="center" wrapText="1"/>
    </xf>
    <xf numFmtId="0" fontId="40" fillId="0" borderId="7" xfId="0" applyFont="1" applyBorder="1" applyAlignment="1">
      <alignment horizontal="left" wrapText="1"/>
    </xf>
    <xf numFmtId="0" fontId="13" fillId="5" borderId="4" xfId="0" applyFont="1" applyFill="1" applyBorder="1" applyAlignment="1" applyProtection="1">
      <alignment horizontal="center" vertical="center" wrapText="1"/>
      <protection locked="0"/>
    </xf>
    <xf numFmtId="0" fontId="6" fillId="0" borderId="7" xfId="0" applyFont="1" applyBorder="1" applyAlignment="1">
      <alignment horizontal="left" vertical="center" wrapText="1"/>
    </xf>
    <xf numFmtId="0" fontId="19" fillId="0" borderId="4" xfId="0" applyFont="1" applyBorder="1" applyAlignment="1">
      <alignment horizontal="right" vertical="center" wrapText="1" indent="1"/>
    </xf>
    <xf numFmtId="0" fontId="10" fillId="0" borderId="0" xfId="0" applyFont="1" applyAlignment="1">
      <alignment vertical="center"/>
    </xf>
    <xf numFmtId="0" fontId="22" fillId="0" borderId="11" xfId="0" applyFont="1" applyBorder="1" applyAlignment="1">
      <alignment horizontal="left" vertical="center" wrapText="1"/>
    </xf>
    <xf numFmtId="0" fontId="20" fillId="0" borderId="0" xfId="0" applyFont="1" applyAlignment="1">
      <alignment horizontal="center"/>
    </xf>
    <xf numFmtId="0" fontId="20" fillId="0" borderId="13" xfId="0" applyFont="1" applyBorder="1" applyAlignment="1">
      <alignment horizontal="center"/>
    </xf>
    <xf numFmtId="0" fontId="20" fillId="0" borderId="7" xfId="0" applyFont="1" applyBorder="1" applyAlignment="1">
      <alignment horizontal="center"/>
    </xf>
    <xf numFmtId="0" fontId="20" fillId="0" borderId="17" xfId="0" applyFont="1" applyBorder="1" applyAlignment="1">
      <alignment horizontal="center"/>
    </xf>
    <xf numFmtId="0" fontId="20" fillId="0" borderId="2" xfId="0" applyFont="1" applyBorder="1" applyAlignment="1">
      <alignment horizontal="center"/>
    </xf>
    <xf numFmtId="0" fontId="20" fillId="4" borderId="0" xfId="0" applyFont="1" applyFill="1" applyAlignment="1">
      <alignment horizontal="center"/>
    </xf>
    <xf numFmtId="0" fontId="20" fillId="0" borderId="0" xfId="0" applyFont="1" applyAlignment="1">
      <alignment horizontal="center" vertical="center"/>
    </xf>
    <xf numFmtId="2" fontId="13" fillId="5" borderId="4" xfId="0" applyNumberFormat="1" applyFont="1" applyFill="1" applyBorder="1" applyAlignment="1" applyProtection="1">
      <alignment horizontal="center" vertical="center" wrapText="1"/>
      <protection locked="0"/>
    </xf>
    <xf numFmtId="0" fontId="13" fillId="0" borderId="0" xfId="0" applyFont="1" applyAlignment="1">
      <alignment horizontal="left" vertical="center" indent="1"/>
    </xf>
    <xf numFmtId="164" fontId="6" fillId="12" borderId="4" xfId="0" applyNumberFormat="1" applyFont="1" applyFill="1" applyBorder="1" applyAlignment="1">
      <alignment horizontal="center" vertical="center" wrapText="1"/>
    </xf>
    <xf numFmtId="164" fontId="9" fillId="12" borderId="4" xfId="0" applyNumberFormat="1" applyFont="1" applyFill="1" applyBorder="1" applyAlignment="1">
      <alignment horizontal="center" vertical="center" wrapText="1"/>
    </xf>
    <xf numFmtId="164" fontId="13" fillId="13" borderId="4" xfId="0" applyNumberFormat="1" applyFont="1" applyFill="1" applyBorder="1" applyAlignment="1">
      <alignment horizontal="center" vertical="center" wrapText="1"/>
    </xf>
    <xf numFmtId="0" fontId="22" fillId="7" borderId="4" xfId="0" applyFont="1" applyFill="1" applyBorder="1" applyAlignment="1">
      <alignment horizontal="right" vertical="center" wrapText="1"/>
    </xf>
    <xf numFmtId="0" fontId="13" fillId="5" borderId="4" xfId="0" applyFont="1" applyFill="1" applyBorder="1" applyAlignment="1" applyProtection="1">
      <alignment horizontal="center" vertical="center"/>
      <protection locked="0"/>
    </xf>
    <xf numFmtId="2" fontId="13" fillId="0" borderId="4"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26" fillId="5" borderId="4" xfId="0" applyFont="1" applyFill="1" applyBorder="1" applyAlignment="1" applyProtection="1">
      <alignment horizontal="left" vertical="center" wrapText="1" indent="1"/>
      <protection locked="0"/>
    </xf>
    <xf numFmtId="0" fontId="1" fillId="14" borderId="4" xfId="0" applyFont="1" applyFill="1" applyBorder="1" applyAlignment="1">
      <alignment horizontal="center" vertical="center"/>
    </xf>
    <xf numFmtId="0" fontId="2" fillId="0" borderId="0" xfId="0" applyFont="1" applyAlignment="1">
      <alignment horizontal="left" vertical="center"/>
    </xf>
    <xf numFmtId="0" fontId="14" fillId="0" borderId="0" xfId="0" applyFont="1" applyAlignment="1">
      <alignment vertical="center"/>
    </xf>
    <xf numFmtId="0" fontId="9" fillId="0" borderId="0" xfId="0" applyFont="1" applyAlignment="1">
      <alignment wrapText="1"/>
    </xf>
    <xf numFmtId="0" fontId="9" fillId="0" borderId="0" xfId="0" applyFont="1" applyAlignment="1">
      <alignment horizontal="center" wrapText="1"/>
    </xf>
    <xf numFmtId="0" fontId="12" fillId="0" borderId="0" xfId="0" applyFont="1" applyAlignment="1">
      <alignment wrapText="1"/>
    </xf>
    <xf numFmtId="0" fontId="30" fillId="4" borderId="0" xfId="0" applyFont="1" applyFill="1"/>
    <xf numFmtId="0" fontId="30" fillId="0" borderId="0" xfId="0" applyFont="1"/>
    <xf numFmtId="0" fontId="25" fillId="0" borderId="0" xfId="0" applyFont="1" applyAlignment="1">
      <alignment horizontal="center" vertical="top" wrapText="1"/>
    </xf>
    <xf numFmtId="0" fontId="25" fillId="0" borderId="7" xfId="0" applyFont="1" applyBorder="1" applyAlignment="1">
      <alignment horizontal="center" vertical="top" wrapText="1"/>
    </xf>
    <xf numFmtId="0" fontId="28" fillId="0" borderId="13" xfId="0" applyFont="1" applyBorder="1"/>
    <xf numFmtId="0" fontId="19" fillId="0" borderId="0" xfId="0" applyFont="1" applyAlignment="1">
      <alignment horizontal="right" wrapText="1" indent="1"/>
    </xf>
    <xf numFmtId="0" fontId="28" fillId="0" borderId="7" xfId="0" applyFont="1" applyBorder="1"/>
    <xf numFmtId="0" fontId="19" fillId="0" borderId="0" xfId="0" applyFont="1" applyAlignment="1">
      <alignment wrapText="1"/>
    </xf>
    <xf numFmtId="0" fontId="28" fillId="4" borderId="0" xfId="0" applyFont="1" applyFill="1"/>
    <xf numFmtId="0" fontId="28" fillId="0" borderId="0" xfId="0" applyFont="1"/>
    <xf numFmtId="0" fontId="0" fillId="7" borderId="4" xfId="0" applyFill="1" applyBorder="1" applyAlignment="1">
      <alignment horizontal="center" vertical="center" wrapText="1"/>
    </xf>
    <xf numFmtId="0" fontId="19" fillId="0" borderId="0" xfId="0" applyFont="1" applyAlignment="1">
      <alignment horizontal="center" wrapText="1"/>
    </xf>
    <xf numFmtId="0" fontId="9" fillId="0" borderId="11" xfId="0" applyFont="1" applyBorder="1" applyAlignment="1">
      <alignment horizontal="right" wrapText="1" indent="1"/>
    </xf>
    <xf numFmtId="0" fontId="13" fillId="0" borderId="11" xfId="0" applyFont="1" applyBorder="1" applyAlignment="1">
      <alignment horizontal="left" wrapText="1"/>
    </xf>
    <xf numFmtId="0" fontId="6" fillId="7" borderId="4" xfId="0" applyFont="1" applyFill="1" applyBorder="1" applyAlignment="1">
      <alignment horizontal="center" vertical="center"/>
    </xf>
    <xf numFmtId="0" fontId="6" fillId="7" borderId="4" xfId="0" applyFont="1" applyFill="1" applyBorder="1" applyAlignment="1">
      <alignment horizontal="center"/>
    </xf>
    <xf numFmtId="0" fontId="11" fillId="0" borderId="0" xfId="0" applyFont="1"/>
    <xf numFmtId="0" fontId="27" fillId="4" borderId="20" xfId="0" applyFont="1" applyFill="1" applyBorder="1" applyAlignment="1">
      <alignment vertical="center" wrapText="1"/>
    </xf>
    <xf numFmtId="164" fontId="26" fillId="13" borderId="4" xfId="0" applyNumberFormat="1" applyFont="1" applyFill="1" applyBorder="1" applyAlignment="1">
      <alignment horizontal="center" vertical="center" wrapText="1"/>
    </xf>
    <xf numFmtId="0" fontId="13" fillId="14" borderId="4" xfId="0" applyFont="1" applyFill="1" applyBorder="1" applyAlignment="1">
      <alignment horizontal="center" vertical="center"/>
    </xf>
    <xf numFmtId="0" fontId="38" fillId="7" borderId="8" xfId="0" applyFont="1" applyFill="1" applyBorder="1" applyAlignment="1">
      <alignment vertical="center" wrapText="1"/>
    </xf>
    <xf numFmtId="164" fontId="38" fillId="12" borderId="4" xfId="0" applyNumberFormat="1" applyFont="1" applyFill="1" applyBorder="1" applyAlignment="1">
      <alignment horizontal="center" vertical="center" wrapText="1"/>
    </xf>
    <xf numFmtId="0" fontId="0" fillId="4" borderId="4" xfId="0" applyFill="1" applyBorder="1"/>
    <xf numFmtId="0" fontId="6" fillId="5" borderId="4" xfId="0" applyFont="1" applyFill="1" applyBorder="1" applyAlignment="1">
      <alignment horizontal="center" vertical="center" wrapText="1"/>
    </xf>
    <xf numFmtId="165" fontId="8" fillId="4" borderId="4" xfId="0" applyNumberFormat="1" applyFont="1" applyFill="1" applyBorder="1" applyAlignment="1">
      <alignment horizontal="center" vertical="center" wrapText="1"/>
    </xf>
    <xf numFmtId="0" fontId="22" fillId="0" borderId="0" xfId="0" applyFont="1" applyAlignment="1">
      <alignment horizontal="left" vertical="center" wrapText="1"/>
    </xf>
    <xf numFmtId="0" fontId="22" fillId="7" borderId="4" xfId="0" applyFont="1" applyFill="1" applyBorder="1" applyAlignment="1">
      <alignment horizontal="right" vertical="center" wrapText="1" indent="1"/>
    </xf>
    <xf numFmtId="0" fontId="24" fillId="0" borderId="0" xfId="0" applyFont="1" applyAlignment="1">
      <alignment vertical="center"/>
    </xf>
    <xf numFmtId="0" fontId="47" fillId="0" borderId="0" xfId="0" applyFont="1" applyAlignment="1">
      <alignment vertical="center"/>
    </xf>
    <xf numFmtId="0" fontId="2" fillId="0" borderId="4" xfId="0" applyFont="1" applyBorder="1" applyAlignment="1">
      <alignment vertical="center"/>
    </xf>
    <xf numFmtId="0" fontId="2" fillId="7" borderId="4" xfId="0" applyFont="1" applyFill="1" applyBorder="1" applyAlignment="1">
      <alignment horizontal="right" vertical="center"/>
    </xf>
    <xf numFmtId="165" fontId="6" fillId="12" borderId="4" xfId="0" applyNumberFormat="1" applyFont="1" applyFill="1" applyBorder="1" applyAlignment="1">
      <alignment horizontal="center" vertical="center" wrapText="1"/>
    </xf>
    <xf numFmtId="164" fontId="9" fillId="12" borderId="4" xfId="2" applyNumberFormat="1" applyFont="1" applyFill="1" applyBorder="1" applyAlignment="1" applyProtection="1">
      <alignment horizontal="center" vertical="center" wrapText="1"/>
    </xf>
    <xf numFmtId="0" fontId="3" fillId="0" borderId="0" xfId="1" applyBorder="1" applyAlignment="1">
      <alignment horizontal="left" vertical="top" wrapText="1" indent="1"/>
    </xf>
    <xf numFmtId="0" fontId="13" fillId="0" borderId="7" xfId="0" applyFont="1" applyBorder="1" applyAlignment="1">
      <alignment horizontal="left" vertical="top" wrapText="1" indent="1"/>
    </xf>
    <xf numFmtId="0" fontId="13" fillId="0" borderId="0" xfId="0" quotePrefix="1" applyFont="1" applyAlignment="1">
      <alignment horizontal="left" wrapText="1" indent="1"/>
    </xf>
    <xf numFmtId="0" fontId="13" fillId="0" borderId="7" xfId="0" applyFont="1" applyBorder="1" applyAlignment="1">
      <alignment horizontal="left" wrapText="1" indent="1"/>
    </xf>
    <xf numFmtId="0" fontId="3" fillId="0" borderId="11" xfId="1" applyBorder="1" applyAlignment="1">
      <alignment horizontal="left" vertical="top" wrapText="1" indent="1"/>
    </xf>
    <xf numFmtId="0" fontId="13" fillId="0" borderId="2" xfId="0" applyFont="1" applyBorder="1" applyAlignment="1">
      <alignment horizontal="left" vertical="top" wrapText="1" indent="1"/>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17" fillId="0" borderId="0" xfId="0" applyFont="1" applyAlignment="1">
      <alignment horizontal="center"/>
    </xf>
    <xf numFmtId="0" fontId="6" fillId="0" borderId="0" xfId="0" applyFont="1" applyAlignment="1">
      <alignment horizontal="left" vertical="top" wrapText="1" indent="1"/>
    </xf>
    <xf numFmtId="0" fontId="6" fillId="0" borderId="7" xfId="0" applyFont="1" applyBorder="1" applyAlignment="1">
      <alignment horizontal="left" vertical="top" wrapText="1" indent="1"/>
    </xf>
    <xf numFmtId="0" fontId="13" fillId="0" borderId="0" xfId="0" applyFont="1" applyAlignment="1">
      <alignment horizontal="left" vertical="top" wrapText="1" indent="1"/>
    </xf>
    <xf numFmtId="0" fontId="6" fillId="0" borderId="0" xfId="0" applyFont="1" applyAlignment="1">
      <alignment horizontal="left" vertical="center" wrapText="1" indent="1"/>
    </xf>
    <xf numFmtId="0" fontId="6" fillId="0" borderId="7" xfId="0" applyFont="1" applyBorder="1" applyAlignment="1">
      <alignment horizontal="left" vertical="center" wrapText="1" indent="1"/>
    </xf>
    <xf numFmtId="0" fontId="27" fillId="8" borderId="4" xfId="0" applyFont="1" applyFill="1" applyBorder="1" applyAlignment="1">
      <alignment vertical="top" wrapText="1"/>
    </xf>
    <xf numFmtId="0" fontId="19" fillId="0" borderId="4" xfId="0" applyFont="1" applyBorder="1" applyAlignment="1">
      <alignment horizontal="right" vertical="center" wrapText="1" indent="1"/>
    </xf>
    <xf numFmtId="0" fontId="0" fillId="5" borderId="8" xfId="0" applyFill="1" applyBorder="1" applyAlignment="1" applyProtection="1">
      <alignment horizontal="left" vertical="center" wrapText="1" indent="1"/>
      <protection locked="0"/>
    </xf>
    <xf numFmtId="0" fontId="0" fillId="5" borderId="9" xfId="0" applyFill="1" applyBorder="1" applyAlignment="1" applyProtection="1">
      <alignment horizontal="left" vertical="center" wrapText="1" indent="1"/>
      <protection locked="0"/>
    </xf>
    <xf numFmtId="0" fontId="38" fillId="7" borderId="8" xfId="0" applyFont="1" applyFill="1" applyBorder="1" applyAlignment="1">
      <alignment vertical="top" wrapText="1"/>
    </xf>
    <xf numFmtId="0" fontId="35" fillId="7" borderId="10" xfId="0" applyFont="1" applyFill="1" applyBorder="1" applyAlignment="1">
      <alignment vertical="top" wrapText="1"/>
    </xf>
    <xf numFmtId="0" fontId="35" fillId="7" borderId="9" xfId="0" applyFont="1" applyFill="1" applyBorder="1" applyAlignment="1">
      <alignment vertical="top" wrapText="1"/>
    </xf>
    <xf numFmtId="0" fontId="19" fillId="0" borderId="8" xfId="0" applyFont="1" applyBorder="1" applyAlignment="1">
      <alignment horizontal="right" vertical="center" wrapText="1" indent="1"/>
    </xf>
    <xf numFmtId="0" fontId="19" fillId="0" borderId="9" xfId="0" applyFont="1" applyBorder="1" applyAlignment="1">
      <alignment horizontal="right" vertical="center" wrapText="1" indent="1"/>
    </xf>
    <xf numFmtId="0" fontId="0" fillId="5" borderId="4" xfId="0" applyFill="1" applyBorder="1" applyProtection="1">
      <protection locked="0"/>
    </xf>
    <xf numFmtId="0" fontId="33" fillId="0" borderId="0" xfId="0" quotePrefix="1" applyFont="1" applyAlignment="1">
      <alignment horizontal="left" vertical="top" wrapText="1"/>
    </xf>
    <xf numFmtId="0" fontId="40" fillId="9" borderId="8" xfId="0" applyFont="1" applyFill="1" applyBorder="1" applyAlignment="1">
      <alignment horizontal="center" wrapText="1"/>
    </xf>
    <xf numFmtId="0" fontId="40" fillId="9" borderId="9" xfId="0" applyFont="1" applyFill="1" applyBorder="1" applyAlignment="1">
      <alignment horizontal="center" wrapText="1"/>
    </xf>
    <xf numFmtId="0" fontId="14" fillId="0" borderId="0" xfId="0" applyFont="1" applyAlignment="1">
      <alignment horizontal="center" vertical="center" wrapText="1"/>
    </xf>
    <xf numFmtId="0" fontId="20" fillId="2" borderId="14" xfId="0" applyFont="1" applyFill="1" applyBorder="1" applyAlignment="1">
      <alignment horizontal="center"/>
    </xf>
    <xf numFmtId="0" fontId="20" fillId="2" borderId="15" xfId="0" applyFont="1" applyFill="1" applyBorder="1" applyAlignment="1">
      <alignment horizontal="center"/>
    </xf>
    <xf numFmtId="0" fontId="20" fillId="2" borderId="16" xfId="0" applyFont="1" applyFill="1" applyBorder="1" applyAlignment="1">
      <alignment horizontal="center"/>
    </xf>
    <xf numFmtId="0" fontId="13" fillId="0" borderId="0" xfId="0" quotePrefix="1" applyFont="1" applyAlignment="1">
      <alignment horizontal="left" vertical="top" wrapText="1"/>
    </xf>
    <xf numFmtId="0" fontId="23" fillId="4" borderId="4" xfId="0" applyFont="1" applyFill="1" applyBorder="1" applyAlignment="1">
      <alignment horizontal="left" vertical="center" wrapText="1"/>
    </xf>
    <xf numFmtId="0" fontId="22" fillId="7" borderId="8" xfId="0" applyFont="1" applyFill="1" applyBorder="1" applyAlignment="1">
      <alignment horizontal="right" vertical="center" wrapText="1" indent="1"/>
    </xf>
    <xf numFmtId="0" fontId="22" fillId="7" borderId="9" xfId="0" applyFont="1" applyFill="1" applyBorder="1" applyAlignment="1">
      <alignment horizontal="right" vertical="center" wrapText="1" indent="1"/>
    </xf>
    <xf numFmtId="0" fontId="22" fillId="7" borderId="4" xfId="0" applyFont="1" applyFill="1" applyBorder="1" applyAlignment="1">
      <alignment horizontal="right" vertical="center" wrapText="1"/>
    </xf>
    <xf numFmtId="0" fontId="22" fillId="7" borderId="4" xfId="0" applyFont="1" applyFill="1" applyBorder="1" applyAlignment="1">
      <alignment horizontal="left" vertical="center" wrapText="1" indent="1"/>
    </xf>
    <xf numFmtId="0" fontId="29" fillId="5" borderId="4" xfId="0" applyFont="1" applyFill="1" applyBorder="1" applyAlignment="1" applyProtection="1">
      <alignment horizontal="left" vertical="top" wrapText="1"/>
      <protection locked="0"/>
    </xf>
    <xf numFmtId="0" fontId="37" fillId="0" borderId="11" xfId="0" applyFont="1" applyBorder="1" applyAlignment="1">
      <alignment horizontal="left" wrapText="1"/>
    </xf>
    <xf numFmtId="0" fontId="20" fillId="2" borderId="14" xfId="0" applyFont="1" applyFill="1" applyBorder="1" applyAlignment="1">
      <alignment horizontal="center" vertical="center" wrapText="1"/>
    </xf>
    <xf numFmtId="0" fontId="24" fillId="0" borderId="18" xfId="0" applyFont="1" applyBorder="1" applyAlignment="1">
      <alignment vertical="center" wrapText="1"/>
    </xf>
    <xf numFmtId="0" fontId="16" fillId="0" borderId="0" xfId="0" applyFont="1" applyAlignment="1">
      <alignment vertical="center" wrapText="1"/>
    </xf>
    <xf numFmtId="0" fontId="20" fillId="10" borderId="14"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16" xfId="0" applyFont="1" applyFill="1" applyBorder="1" applyAlignment="1">
      <alignment horizontal="center" vertical="center" wrapText="1"/>
    </xf>
    <xf numFmtId="0" fontId="22" fillId="7" borderId="5" xfId="0" applyFont="1" applyFill="1" applyBorder="1" applyAlignment="1">
      <alignment horizontal="right" vertical="center" wrapText="1" indent="1"/>
    </xf>
    <xf numFmtId="0" fontId="22" fillId="7" borderId="6" xfId="0" applyFont="1" applyFill="1" applyBorder="1" applyAlignment="1">
      <alignment horizontal="right" vertical="center" wrapText="1" indent="1"/>
    </xf>
    <xf numFmtId="0" fontId="24" fillId="0" borderId="0" xfId="0" applyFont="1" applyAlignment="1">
      <alignment vertical="center" wrapText="1"/>
    </xf>
    <xf numFmtId="165" fontId="8" fillId="4" borderId="19" xfId="0" applyNumberFormat="1" applyFont="1" applyFill="1" applyBorder="1" applyAlignment="1">
      <alignment horizontal="center" vertical="center" wrapText="1"/>
    </xf>
    <xf numFmtId="165" fontId="8" fillId="4" borderId="18" xfId="0" applyNumberFormat="1" applyFont="1" applyFill="1" applyBorder="1" applyAlignment="1">
      <alignment horizontal="center" vertical="center" wrapText="1"/>
    </xf>
    <xf numFmtId="165" fontId="8" fillId="4" borderId="9" xfId="0" applyNumberFormat="1" applyFont="1" applyFill="1" applyBorder="1" applyAlignment="1">
      <alignment horizontal="center" vertical="center" wrapText="1"/>
    </xf>
    <xf numFmtId="0" fontId="38" fillId="7" borderId="8" xfId="0" applyFont="1" applyFill="1" applyBorder="1" applyAlignment="1">
      <alignment horizontal="right" vertical="center" wrapText="1"/>
    </xf>
    <xf numFmtId="0" fontId="38" fillId="7" borderId="9" xfId="0" applyFont="1" applyFill="1" applyBorder="1" applyAlignment="1">
      <alignment horizontal="right" vertical="center" wrapText="1"/>
    </xf>
    <xf numFmtId="0" fontId="44" fillId="0" borderId="11" xfId="0" applyFont="1" applyBorder="1" applyAlignment="1">
      <alignment horizontal="left" wrapText="1"/>
    </xf>
    <xf numFmtId="0" fontId="14" fillId="0" borderId="0" xfId="0" applyFont="1" applyAlignment="1">
      <alignment horizontal="center" vertical="center"/>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4" fillId="0" borderId="0" xfId="0" applyFont="1" applyAlignment="1">
      <alignment horizontal="left" vertical="center" wrapText="1"/>
    </xf>
    <xf numFmtId="0" fontId="15" fillId="0" borderId="0" xfId="0" quotePrefix="1" applyFont="1" applyAlignment="1">
      <alignment horizontal="left" vertical="top" wrapText="1"/>
    </xf>
    <xf numFmtId="0" fontId="15" fillId="0" borderId="0" xfId="0" applyFont="1" applyAlignment="1">
      <alignment horizontal="left" vertical="top" wrapText="1"/>
    </xf>
    <xf numFmtId="0" fontId="13" fillId="0" borderId="0" xfId="0" applyFont="1" applyAlignment="1">
      <alignment horizontal="left" vertical="center" indent="1"/>
    </xf>
    <xf numFmtId="0" fontId="2" fillId="0" borderId="0" xfId="0" applyFont="1" applyAlignment="1">
      <alignment horizontal="left" vertical="center"/>
    </xf>
    <xf numFmtId="0" fontId="24" fillId="0" borderId="0" xfId="0" applyFont="1" applyAlignment="1">
      <alignment horizontal="left" vertical="center" wrapText="1" indent="1"/>
    </xf>
    <xf numFmtId="0" fontId="15" fillId="0" borderId="0" xfId="0" quotePrefix="1"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vertical="center" wrapText="1"/>
    </xf>
    <xf numFmtId="0" fontId="37" fillId="0" borderId="0" xfId="0" applyFont="1" applyAlignment="1">
      <alignment horizontal="left" wrapText="1"/>
    </xf>
    <xf numFmtId="0" fontId="37" fillId="0" borderId="7" xfId="0" applyFont="1" applyBorder="1" applyAlignment="1">
      <alignment horizontal="left" wrapText="1"/>
    </xf>
    <xf numFmtId="0" fontId="0" fillId="0" borderId="0" xfId="0" quotePrefix="1" applyAlignment="1">
      <alignment horizontal="left" vertical="top" wrapText="1"/>
    </xf>
    <xf numFmtId="0" fontId="27" fillId="4" borderId="21" xfId="0" applyFont="1" applyFill="1" applyBorder="1" applyAlignment="1">
      <alignment horizontal="center" vertical="center" wrapText="1"/>
    </xf>
    <xf numFmtId="0" fontId="22" fillId="11" borderId="4" xfId="0" applyFont="1" applyFill="1" applyBorder="1" applyAlignment="1">
      <alignment horizontal="right" vertical="center" wrapText="1"/>
    </xf>
    <xf numFmtId="0" fontId="48" fillId="0" borderId="11" xfId="0" applyFont="1" applyBorder="1" applyAlignment="1">
      <alignment horizontal="left" wrapText="1"/>
    </xf>
    <xf numFmtId="0" fontId="16" fillId="0" borderId="18" xfId="0" applyFont="1" applyBorder="1" applyAlignment="1">
      <alignment vertical="center" wrapText="1"/>
    </xf>
    <xf numFmtId="165" fontId="8" fillId="4" borderId="23" xfId="0" applyNumberFormat="1" applyFont="1" applyFill="1" applyBorder="1" applyAlignment="1">
      <alignment horizontal="center" vertical="center" wrapText="1"/>
    </xf>
    <xf numFmtId="0" fontId="22" fillId="7" borderId="8" xfId="0" applyFont="1" applyFill="1" applyBorder="1" applyAlignment="1">
      <alignment horizontal="right" vertical="center" wrapText="1"/>
    </xf>
    <xf numFmtId="0" fontId="22" fillId="7" borderId="9" xfId="0" applyFont="1" applyFill="1" applyBorder="1" applyAlignment="1">
      <alignment horizontal="right" vertical="center" wrapText="1"/>
    </xf>
    <xf numFmtId="0" fontId="37" fillId="0" borderId="22" xfId="0" applyFont="1" applyBorder="1" applyAlignment="1">
      <alignment horizontal="left" wrapText="1"/>
    </xf>
    <xf numFmtId="0" fontId="44" fillId="0" borderId="22" xfId="0" applyFont="1" applyBorder="1" applyAlignment="1">
      <alignment horizontal="left" wrapText="1"/>
    </xf>
    <xf numFmtId="0" fontId="22" fillId="7" borderId="8" xfId="0" applyFont="1" applyFill="1" applyBorder="1" applyAlignment="1">
      <alignment horizontal="left" vertical="center" wrapText="1" indent="1"/>
    </xf>
    <xf numFmtId="0" fontId="22" fillId="7" borderId="10" xfId="0" applyFont="1" applyFill="1" applyBorder="1" applyAlignment="1">
      <alignment horizontal="left" vertical="center" wrapText="1" indent="1"/>
    </xf>
    <xf numFmtId="0" fontId="22" fillId="7" borderId="9" xfId="0" applyFont="1" applyFill="1" applyBorder="1" applyAlignment="1">
      <alignment horizontal="left" vertical="center" wrapText="1" indent="1"/>
    </xf>
    <xf numFmtId="0" fontId="29" fillId="5" borderId="8" xfId="0" applyFont="1" applyFill="1" applyBorder="1" applyAlignment="1" applyProtection="1">
      <alignment horizontal="left" vertical="top" wrapText="1"/>
      <protection locked="0"/>
    </xf>
    <xf numFmtId="0" fontId="29" fillId="5" borderId="10" xfId="0" applyFont="1" applyFill="1" applyBorder="1" applyAlignment="1" applyProtection="1">
      <alignment horizontal="left" vertical="top" wrapText="1"/>
      <protection locked="0"/>
    </xf>
    <xf numFmtId="0" fontId="29" fillId="5" borderId="9" xfId="0" applyFont="1" applyFill="1" applyBorder="1" applyAlignment="1" applyProtection="1">
      <alignment horizontal="left" vertical="top" wrapText="1"/>
      <protection locked="0"/>
    </xf>
    <xf numFmtId="0" fontId="20" fillId="2" borderId="14" xfId="0" applyFont="1" applyFill="1" applyBorder="1" applyAlignment="1">
      <alignment horizontal="center" wrapText="1"/>
    </xf>
    <xf numFmtId="0" fontId="20" fillId="2" borderId="15" xfId="0" applyFont="1" applyFill="1" applyBorder="1" applyAlignment="1">
      <alignment horizontal="center" wrapText="1"/>
    </xf>
    <xf numFmtId="0" fontId="20" fillId="2" borderId="16" xfId="0" applyFont="1" applyFill="1" applyBorder="1" applyAlignment="1">
      <alignment horizontal="center" wrapText="1"/>
    </xf>
    <xf numFmtId="0" fontId="37" fillId="0" borderId="11" xfId="0" applyFont="1" applyBorder="1" applyAlignment="1">
      <alignment horizontal="center" wrapText="1"/>
    </xf>
    <xf numFmtId="0" fontId="16" fillId="0" borderId="0" xfId="0" applyFont="1" applyAlignment="1">
      <alignment horizontal="left" vertical="center" wrapText="1"/>
    </xf>
    <xf numFmtId="0" fontId="0" fillId="0" borderId="0" xfId="0" quotePrefix="1" applyAlignment="1">
      <alignment horizontal="left" vertical="center" wrapText="1" indent="2"/>
    </xf>
    <xf numFmtId="0" fontId="19" fillId="0" borderId="15" xfId="0" quotePrefix="1" applyFont="1" applyBorder="1" applyAlignment="1">
      <alignment horizontal="left" vertical="top" wrapText="1"/>
    </xf>
    <xf numFmtId="0" fontId="20" fillId="2" borderId="3"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1" xfId="0" applyFont="1" applyFill="1" applyBorder="1" applyAlignment="1">
      <alignment horizontal="center" vertical="top" wrapText="1"/>
    </xf>
    <xf numFmtId="0" fontId="0" fillId="7" borderId="4" xfId="0" applyFill="1" applyBorder="1" applyAlignment="1">
      <alignment horizontal="left" vertical="center" wrapText="1" indent="1"/>
    </xf>
    <xf numFmtId="0" fontId="0" fillId="7" borderId="4" xfId="0" applyFill="1" applyBorder="1" applyAlignment="1">
      <alignment horizontal="center" vertical="center" wrapText="1"/>
    </xf>
    <xf numFmtId="0" fontId="13" fillId="0" borderId="0" xfId="0" applyFont="1" applyAlignment="1">
      <alignment horizontal="right" indent="1"/>
    </xf>
    <xf numFmtId="0" fontId="22" fillId="0" borderId="0" xfId="0" applyFont="1" applyAlignment="1">
      <alignment horizontal="left" vertical="top" wrapText="1"/>
    </xf>
    <xf numFmtId="0" fontId="31" fillId="0" borderId="0" xfId="0" applyFont="1" applyAlignment="1">
      <alignment horizontal="center" vertical="center"/>
    </xf>
    <xf numFmtId="0" fontId="41" fillId="0" borderId="0" xfId="0" applyFont="1" applyAlignment="1">
      <alignment horizontal="center" wrapText="1"/>
    </xf>
  </cellXfs>
  <cellStyles count="3">
    <cellStyle name="Comma" xfId="2" builtinId="3"/>
    <cellStyle name="Hyperlink" xfId="1" builtinId="8"/>
    <cellStyle name="Normal" xfId="0" builtinId="0"/>
  </cellStyles>
  <dxfs count="23">
    <dxf>
      <font>
        <color rgb="FF9C0006"/>
      </font>
      <fill>
        <patternFill>
          <bgColor rgb="FFFFC7CE"/>
        </patternFill>
      </fill>
    </dxf>
    <dxf>
      <font>
        <b/>
        <i val="0"/>
        <color theme="1"/>
      </font>
      <fill>
        <patternFill>
          <bgColor rgb="FF92D050"/>
        </patternFill>
      </fill>
    </dxf>
    <dxf>
      <font>
        <color rgb="FF9C0006"/>
      </font>
      <fill>
        <patternFill>
          <bgColor rgb="FFFFC7CE"/>
        </patternFill>
      </fill>
    </dxf>
    <dxf>
      <font>
        <b/>
        <i val="0"/>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b/>
        <i val="0"/>
        <color auto="1"/>
      </font>
      <fill>
        <patternFill>
          <bgColor rgb="FF92D050"/>
        </patternFill>
      </fill>
    </dxf>
    <dxf>
      <font>
        <color rgb="FF9C0006"/>
      </font>
      <fill>
        <patternFill>
          <bgColor rgb="FFFFC7CE"/>
        </patternFill>
      </fill>
    </dxf>
    <dxf>
      <font>
        <b/>
        <i val="0"/>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rgb="FF92D050"/>
        </patternFill>
      </fill>
    </dxf>
    <dxf>
      <font>
        <color rgb="FF9C0006"/>
      </font>
      <fill>
        <patternFill>
          <bgColor rgb="FFFFC7CE"/>
        </patternFill>
      </fill>
    </dxf>
    <dxf>
      <font>
        <color rgb="FF9C5700"/>
      </font>
      <fill>
        <patternFill>
          <bgColor rgb="FFFFEB9C"/>
        </patternFill>
      </fill>
    </dxf>
    <dxf>
      <font>
        <b/>
        <i val="0"/>
        <color auto="1"/>
      </font>
      <fill>
        <patternFill>
          <bgColor rgb="FF92D050"/>
        </patternFill>
      </fill>
    </dxf>
    <dxf>
      <font>
        <b/>
        <i val="0"/>
        <color auto="1"/>
      </font>
      <fill>
        <patternFill>
          <bgColor rgb="FF92D050"/>
        </patternFill>
      </fill>
    </dxf>
    <dxf>
      <font>
        <color rgb="FF9C0006"/>
      </font>
      <fill>
        <patternFill>
          <bgColor rgb="FFFFC7CE"/>
        </patternFill>
      </fill>
    </dxf>
    <dxf>
      <font>
        <color rgb="FF9C5700"/>
      </font>
      <fill>
        <patternFill>
          <bgColor rgb="FFFFEB9C"/>
        </patternFill>
      </fill>
    </dxf>
    <dxf>
      <font>
        <b/>
        <i val="0"/>
        <color auto="1"/>
      </font>
      <fill>
        <patternFill>
          <bgColor rgb="FF92D050"/>
        </patternFill>
      </fill>
    </dxf>
    <dxf>
      <font>
        <b/>
        <i val="0"/>
        <color auto="1"/>
      </font>
      <fill>
        <patternFill>
          <bgColor rgb="FF92D050"/>
        </patternFill>
      </fill>
    </dxf>
  </dxfs>
  <tableStyles count="0" defaultTableStyle="TableStyleMedium2" defaultPivotStyle="PivotStyleLight16"/>
  <colors>
    <mruColors>
      <color rgb="FF0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dexchange.info/resource/2033/hearth-coc-program-interim-rule/" TargetMode="External"/><Relationship Id="rId1" Type="http://schemas.openxmlformats.org/officeDocument/2006/relationships/hyperlink" Target="https://www.hudexchange.info/homelessness-assistance/coc-esg-virtual-binders/coc-eligible-activities/coc-eligible-activities-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Z514"/>
  <sheetViews>
    <sheetView showGridLines="0" zoomScaleNormal="100" workbookViewId="0">
      <selection activeCell="C4" sqref="C4:D4"/>
    </sheetView>
  </sheetViews>
  <sheetFormatPr defaultRowHeight="14.4" x14ac:dyDescent="0.3"/>
  <cols>
    <col min="1" max="2" width="1.6640625" customWidth="1"/>
    <col min="3" max="3" width="89.5546875" customWidth="1"/>
    <col min="4" max="4" width="1.88671875" customWidth="1"/>
    <col min="5" max="5" width="2" customWidth="1"/>
    <col min="6" max="6" width="35.109375" style="2" customWidth="1"/>
    <col min="7" max="52" width="9.109375" style="2"/>
  </cols>
  <sheetData>
    <row r="1" spans="2:4" ht="21" x14ac:dyDescent="0.4">
      <c r="C1" s="104" t="s">
        <v>39</v>
      </c>
      <c r="D1" s="104"/>
    </row>
    <row r="2" spans="2:4" ht="5.25" customHeight="1" thickBot="1" x14ac:dyDescent="0.45">
      <c r="C2" s="9"/>
      <c r="D2" s="9"/>
    </row>
    <row r="3" spans="2:4" ht="21" x14ac:dyDescent="0.3">
      <c r="B3" s="101" t="s">
        <v>20</v>
      </c>
      <c r="C3" s="102"/>
      <c r="D3" s="103"/>
    </row>
    <row r="4" spans="2:4" ht="171.75" customHeight="1" x14ac:dyDescent="0.3">
      <c r="B4" s="6"/>
      <c r="C4" s="105" t="s">
        <v>149</v>
      </c>
      <c r="D4" s="106"/>
    </row>
    <row r="5" spans="2:4" ht="53.25" customHeight="1" x14ac:dyDescent="0.3">
      <c r="B5" s="6"/>
      <c r="C5" s="85" t="s">
        <v>150</v>
      </c>
      <c r="D5" s="35"/>
    </row>
    <row r="6" spans="2:4" ht="95.25" customHeight="1" x14ac:dyDescent="0.3">
      <c r="B6" s="6"/>
      <c r="C6" s="108" t="s">
        <v>123</v>
      </c>
      <c r="D6" s="109"/>
    </row>
    <row r="7" spans="2:4" ht="113.25" customHeight="1" x14ac:dyDescent="0.3">
      <c r="B7" s="6"/>
      <c r="C7" s="107" t="s">
        <v>84</v>
      </c>
      <c r="D7" s="96"/>
    </row>
    <row r="8" spans="2:4" ht="21" customHeight="1" x14ac:dyDescent="0.3">
      <c r="B8" s="6"/>
      <c r="C8" s="95" t="s">
        <v>38</v>
      </c>
      <c r="D8" s="96"/>
    </row>
    <row r="9" spans="2:4" ht="16.5" customHeight="1" x14ac:dyDescent="0.3">
      <c r="B9" s="6"/>
      <c r="C9" s="97" t="s">
        <v>37</v>
      </c>
      <c r="D9" s="98"/>
    </row>
    <row r="10" spans="2:4" ht="36" customHeight="1" thickBot="1" x14ac:dyDescent="0.35">
      <c r="B10" s="7"/>
      <c r="C10" s="99" t="s">
        <v>36</v>
      </c>
      <c r="D10" s="100"/>
    </row>
    <row r="11" spans="2:4" ht="9.75" customHeight="1" x14ac:dyDescent="0.3"/>
    <row r="12" spans="2:4" s="2" customFormat="1" x14ac:dyDescent="0.3"/>
    <row r="13" spans="2:4" s="2" customFormat="1" x14ac:dyDescent="0.3"/>
    <row r="14" spans="2:4" s="2" customFormat="1" x14ac:dyDescent="0.3"/>
    <row r="15" spans="2:4" s="2" customFormat="1" x14ac:dyDescent="0.3"/>
    <row r="16" spans="2:4" s="2" customFormat="1" x14ac:dyDescent="0.3"/>
    <row r="17" s="2" customFormat="1" x14ac:dyDescent="0.3"/>
    <row r="18"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row r="27" s="2" customFormat="1" x14ac:dyDescent="0.3"/>
    <row r="28" s="2" customFormat="1" x14ac:dyDescent="0.3"/>
    <row r="29" s="2" customFormat="1" x14ac:dyDescent="0.3"/>
    <row r="30" s="2" customFormat="1" x14ac:dyDescent="0.3"/>
    <row r="31" s="2" customFormat="1" x14ac:dyDescent="0.3"/>
    <row r="32"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2" customFormat="1" x14ac:dyDescent="0.3"/>
    <row r="466" s="2" customFormat="1" x14ac:dyDescent="0.3"/>
    <row r="467" s="2" customFormat="1" x14ac:dyDescent="0.3"/>
    <row r="468" s="2" customFormat="1" x14ac:dyDescent="0.3"/>
    <row r="469" s="2" customFormat="1" x14ac:dyDescent="0.3"/>
    <row r="470" s="2" customFormat="1" x14ac:dyDescent="0.3"/>
    <row r="471" s="2" customFormat="1" x14ac:dyDescent="0.3"/>
    <row r="472" s="2" customFormat="1" x14ac:dyDescent="0.3"/>
    <row r="473" s="2" customFormat="1" x14ac:dyDescent="0.3"/>
    <row r="474" s="2" customFormat="1" x14ac:dyDescent="0.3"/>
    <row r="475" s="2" customFormat="1" x14ac:dyDescent="0.3"/>
    <row r="476" s="2" customFormat="1" x14ac:dyDescent="0.3"/>
    <row r="477" s="2" customFormat="1" x14ac:dyDescent="0.3"/>
    <row r="478" s="2" customFormat="1" x14ac:dyDescent="0.3"/>
    <row r="479" s="2" customFormat="1" x14ac:dyDescent="0.3"/>
    <row r="480" s="2" customFormat="1" x14ac:dyDescent="0.3"/>
    <row r="481" s="2" customFormat="1" x14ac:dyDescent="0.3"/>
    <row r="482" s="2" customFormat="1" x14ac:dyDescent="0.3"/>
    <row r="483" s="2" customFormat="1" x14ac:dyDescent="0.3"/>
    <row r="484" s="2" customFormat="1" x14ac:dyDescent="0.3"/>
    <row r="485" s="2" customFormat="1" x14ac:dyDescent="0.3"/>
    <row r="486" s="2" customFormat="1" x14ac:dyDescent="0.3"/>
    <row r="487" s="2" customFormat="1" x14ac:dyDescent="0.3"/>
    <row r="488" s="2" customFormat="1" x14ac:dyDescent="0.3"/>
    <row r="489" s="2" customFormat="1" x14ac:dyDescent="0.3"/>
    <row r="490" s="2" customFormat="1" x14ac:dyDescent="0.3"/>
    <row r="491" s="2" customFormat="1" x14ac:dyDescent="0.3"/>
    <row r="492" s="2" customFormat="1" x14ac:dyDescent="0.3"/>
    <row r="493" s="2" customFormat="1" x14ac:dyDescent="0.3"/>
    <row r="494" s="2" customFormat="1" x14ac:dyDescent="0.3"/>
    <row r="495" s="2" customFormat="1" x14ac:dyDescent="0.3"/>
    <row r="496" s="2" customFormat="1" x14ac:dyDescent="0.3"/>
    <row r="497" s="2" customFormat="1" x14ac:dyDescent="0.3"/>
    <row r="498" s="2" customFormat="1" x14ac:dyDescent="0.3"/>
    <row r="499" s="2" customFormat="1" x14ac:dyDescent="0.3"/>
    <row r="500" s="2" customFormat="1" x14ac:dyDescent="0.3"/>
    <row r="501" s="2" customFormat="1" x14ac:dyDescent="0.3"/>
    <row r="502" s="2" customFormat="1" x14ac:dyDescent="0.3"/>
    <row r="503" s="2" customFormat="1" x14ac:dyDescent="0.3"/>
    <row r="504" s="2" customFormat="1" x14ac:dyDescent="0.3"/>
    <row r="505" s="2" customFormat="1" x14ac:dyDescent="0.3"/>
    <row r="506" s="2" customFormat="1" x14ac:dyDescent="0.3"/>
    <row r="507" s="2" customFormat="1" x14ac:dyDescent="0.3"/>
    <row r="508" s="2" customFormat="1" x14ac:dyDescent="0.3"/>
    <row r="509" s="2" customFormat="1" x14ac:dyDescent="0.3"/>
    <row r="510" s="2" customFormat="1" x14ac:dyDescent="0.3"/>
    <row r="511" s="2" customFormat="1" x14ac:dyDescent="0.3"/>
    <row r="512" s="2" customFormat="1" x14ac:dyDescent="0.3"/>
    <row r="513" s="2" customFormat="1" x14ac:dyDescent="0.3"/>
    <row r="514" s="2" customFormat="1" x14ac:dyDescent="0.3"/>
  </sheetData>
  <sheetProtection algorithmName="SHA-512" hashValue="poMSAwUcIXNhN4AkTegO0C+5MqymU6phtN7XPWkhE08sHd2aspg/NBJn7mBWLx2OWgCPdWL2GUPjqVvqKxo2Kg==" saltValue="i7sJQFzjc8FONvT40vn/DA==" spinCount="100000" sheet="1" objects="1" scenarios="1" formatRows="0" selectLockedCells="1"/>
  <mergeCells count="8">
    <mergeCell ref="C8:D8"/>
    <mergeCell ref="C9:D9"/>
    <mergeCell ref="C10:D10"/>
    <mergeCell ref="B3:D3"/>
    <mergeCell ref="C1:D1"/>
    <mergeCell ref="C4:D4"/>
    <mergeCell ref="C7:D7"/>
    <mergeCell ref="C6:D6"/>
  </mergeCells>
  <hyperlinks>
    <hyperlink ref="C10" r:id="rId1"/>
    <hyperlink ref="C8" r:id="rId2"/>
  </hyperlinks>
  <pageMargins left="0.45" right="0.45" top="0.75" bottom="0.75" header="0.3" footer="0.3"/>
  <pageSetup scale="99" fitToHeight="0" orientation="portrait" r:id="rId3"/>
  <headerFooter>
    <oddHeader>&amp;R&amp;"-,Bold Italic"&amp;A</oddHeader>
    <oddFooter>&amp;R&amp;"-,Bold Italic"Page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B1:BB522"/>
  <sheetViews>
    <sheetView showGridLines="0" zoomScaleNormal="100" workbookViewId="0">
      <selection activeCell="E15" sqref="E15"/>
    </sheetView>
  </sheetViews>
  <sheetFormatPr defaultRowHeight="14.4" x14ac:dyDescent="0.3"/>
  <cols>
    <col min="1" max="1" width="1.6640625" customWidth="1"/>
    <col min="2" max="2" width="1.44140625" customWidth="1"/>
    <col min="3" max="3" width="32.109375" customWidth="1"/>
    <col min="4" max="4" width="41.5546875" customWidth="1"/>
    <col min="5" max="5" width="18.109375" customWidth="1"/>
    <col min="6" max="7" width="1.44140625" customWidth="1"/>
    <col min="8" max="8" width="35.109375" style="2" customWidth="1"/>
    <col min="9" max="54" width="9.109375" style="2"/>
  </cols>
  <sheetData>
    <row r="1" spans="2:6" ht="21" x14ac:dyDescent="0.4">
      <c r="B1" s="104" t="s">
        <v>34</v>
      </c>
      <c r="C1" s="104"/>
      <c r="D1" s="104"/>
      <c r="E1" s="104"/>
      <c r="F1" s="104"/>
    </row>
    <row r="2" spans="2:6" ht="5.25" customHeight="1" thickBot="1" x14ac:dyDescent="0.45">
      <c r="B2" s="9"/>
      <c r="C2" s="9"/>
      <c r="D2" s="9"/>
      <c r="E2" s="9"/>
      <c r="F2" s="9"/>
    </row>
    <row r="3" spans="2:6" ht="21" x14ac:dyDescent="0.3">
      <c r="B3" s="101" t="s">
        <v>82</v>
      </c>
      <c r="C3" s="102"/>
      <c r="D3" s="102"/>
      <c r="E3" s="102"/>
      <c r="F3" s="103"/>
    </row>
    <row r="4" spans="2:6" ht="7.5" customHeight="1" x14ac:dyDescent="0.3">
      <c r="B4" s="28"/>
      <c r="C4" s="45"/>
      <c r="D4" s="45"/>
      <c r="E4" s="45"/>
      <c r="F4" s="29"/>
    </row>
    <row r="5" spans="2:6" ht="20.25" customHeight="1" x14ac:dyDescent="0.3">
      <c r="B5" s="27"/>
      <c r="C5" s="110" t="s">
        <v>18</v>
      </c>
      <c r="D5" s="110"/>
      <c r="E5" s="110"/>
      <c r="F5" s="10"/>
    </row>
    <row r="6" spans="2:6" ht="24" customHeight="1" x14ac:dyDescent="0.3">
      <c r="B6" s="6"/>
      <c r="C6" s="36" t="s">
        <v>14</v>
      </c>
      <c r="D6" s="112"/>
      <c r="E6" s="113"/>
      <c r="F6" s="3"/>
    </row>
    <row r="7" spans="2:6" ht="24" customHeight="1" x14ac:dyDescent="0.3">
      <c r="B7" s="6"/>
      <c r="C7" s="36" t="s">
        <v>15</v>
      </c>
      <c r="D7" s="112"/>
      <c r="E7" s="113"/>
      <c r="F7" s="3"/>
    </row>
    <row r="8" spans="2:6" ht="24" customHeight="1" x14ac:dyDescent="0.3">
      <c r="B8" s="6"/>
      <c r="C8" s="36" t="s">
        <v>16</v>
      </c>
      <c r="D8" s="112"/>
      <c r="E8" s="113"/>
      <c r="F8" s="3"/>
    </row>
    <row r="9" spans="2:6" ht="24" customHeight="1" x14ac:dyDescent="0.3">
      <c r="B9" s="6"/>
      <c r="C9" s="36" t="s">
        <v>17</v>
      </c>
      <c r="D9" s="112"/>
      <c r="E9" s="113"/>
      <c r="F9" s="3"/>
    </row>
    <row r="10" spans="2:6" ht="7.5" customHeight="1" x14ac:dyDescent="0.3">
      <c r="B10" s="28"/>
      <c r="C10" s="45"/>
      <c r="D10" s="45"/>
      <c r="E10" s="45"/>
      <c r="F10" s="29"/>
    </row>
    <row r="11" spans="2:6" ht="21" customHeight="1" x14ac:dyDescent="0.3">
      <c r="B11" s="28"/>
      <c r="C11" s="110" t="s">
        <v>115</v>
      </c>
      <c r="D11" s="110"/>
      <c r="E11" s="110"/>
      <c r="F11" s="29"/>
    </row>
    <row r="12" spans="2:6" ht="21" customHeight="1" x14ac:dyDescent="0.3">
      <c r="B12" s="28"/>
      <c r="C12" s="114" t="s">
        <v>116</v>
      </c>
      <c r="D12" s="115"/>
      <c r="E12" s="116"/>
      <c r="F12" s="29"/>
    </row>
    <row r="13" spans="2:6" ht="23.25" customHeight="1" x14ac:dyDescent="0.35">
      <c r="B13" s="6"/>
      <c r="C13" s="117" t="s">
        <v>80</v>
      </c>
      <c r="D13" s="118"/>
      <c r="E13" s="34"/>
      <c r="F13" s="11"/>
    </row>
    <row r="14" spans="2:6" ht="23.25" customHeight="1" x14ac:dyDescent="0.35">
      <c r="B14" s="6"/>
      <c r="C14" s="117" t="s">
        <v>81</v>
      </c>
      <c r="D14" s="118"/>
      <c r="E14" s="34"/>
      <c r="F14" s="11"/>
    </row>
    <row r="15" spans="2:6" ht="23.25" customHeight="1" x14ac:dyDescent="0.35">
      <c r="B15" s="6"/>
      <c r="C15" s="111" t="s">
        <v>40</v>
      </c>
      <c r="D15" s="111"/>
      <c r="E15" s="34"/>
      <c r="F15" s="11"/>
    </row>
    <row r="16" spans="2:6" ht="23.25" customHeight="1" x14ac:dyDescent="0.35">
      <c r="B16" s="6"/>
      <c r="C16" s="111" t="s">
        <v>41</v>
      </c>
      <c r="D16" s="111"/>
      <c r="E16" s="34"/>
      <c r="F16" s="11"/>
    </row>
    <row r="17" spans="2:6" ht="23.25" customHeight="1" x14ac:dyDescent="0.35">
      <c r="B17" s="6"/>
      <c r="C17" s="111" t="s">
        <v>45</v>
      </c>
      <c r="D17" s="111"/>
      <c r="E17" s="34"/>
      <c r="F17" s="11"/>
    </row>
    <row r="18" spans="2:6" ht="11.25" customHeight="1" thickBot="1" x14ac:dyDescent="0.4">
      <c r="B18" s="30"/>
      <c r="C18" s="31"/>
      <c r="D18" s="31"/>
      <c r="E18" s="4"/>
      <c r="F18" s="32"/>
    </row>
    <row r="19" spans="2:6" ht="8.25" customHeight="1" x14ac:dyDescent="0.3"/>
    <row r="20" spans="2:6" s="2" customFormat="1" x14ac:dyDescent="0.3"/>
    <row r="21" spans="2:6" s="2" customFormat="1" x14ac:dyDescent="0.3"/>
    <row r="22" spans="2:6" s="2" customFormat="1" x14ac:dyDescent="0.3"/>
    <row r="23" spans="2:6" s="2" customFormat="1" x14ac:dyDescent="0.3"/>
    <row r="24" spans="2:6" s="2" customFormat="1" x14ac:dyDescent="0.3"/>
    <row r="25" spans="2:6" s="2" customFormat="1" x14ac:dyDescent="0.3"/>
    <row r="26" spans="2:6" s="2" customFormat="1" x14ac:dyDescent="0.3"/>
    <row r="27" spans="2:6" s="2" customFormat="1" x14ac:dyDescent="0.3"/>
    <row r="28" spans="2:6" s="2" customFormat="1" x14ac:dyDescent="0.3"/>
    <row r="29" spans="2:6" s="2" customFormat="1" x14ac:dyDescent="0.3"/>
    <row r="30" spans="2:6" s="2" customFormat="1" x14ac:dyDescent="0.3"/>
    <row r="31" spans="2:6" s="2" customFormat="1" x14ac:dyDescent="0.3"/>
    <row r="32" spans="2:6"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2" customFormat="1" x14ac:dyDescent="0.3"/>
    <row r="466" s="2" customFormat="1" x14ac:dyDescent="0.3"/>
    <row r="467" s="2" customFormat="1" x14ac:dyDescent="0.3"/>
    <row r="468" s="2" customFormat="1" x14ac:dyDescent="0.3"/>
    <row r="469" s="2" customFormat="1" x14ac:dyDescent="0.3"/>
    <row r="470" s="2" customFormat="1" x14ac:dyDescent="0.3"/>
    <row r="471" s="2" customFormat="1" x14ac:dyDescent="0.3"/>
    <row r="472" s="2" customFormat="1" x14ac:dyDescent="0.3"/>
    <row r="473" s="2" customFormat="1" x14ac:dyDescent="0.3"/>
    <row r="474" s="2" customFormat="1" x14ac:dyDescent="0.3"/>
    <row r="475" s="2" customFormat="1" x14ac:dyDescent="0.3"/>
    <row r="476" s="2" customFormat="1" x14ac:dyDescent="0.3"/>
    <row r="477" s="2" customFormat="1" x14ac:dyDescent="0.3"/>
    <row r="478" s="2" customFormat="1" x14ac:dyDescent="0.3"/>
    <row r="479" s="2" customFormat="1" x14ac:dyDescent="0.3"/>
    <row r="480" s="2" customFormat="1" x14ac:dyDescent="0.3"/>
    <row r="481" s="2" customFormat="1" x14ac:dyDescent="0.3"/>
    <row r="482" s="2" customFormat="1" x14ac:dyDescent="0.3"/>
    <row r="483" s="2" customFormat="1" x14ac:dyDescent="0.3"/>
    <row r="484" s="2" customFormat="1" x14ac:dyDescent="0.3"/>
    <row r="485" s="2" customFormat="1" x14ac:dyDescent="0.3"/>
    <row r="486" s="2" customFormat="1" x14ac:dyDescent="0.3"/>
    <row r="487" s="2" customFormat="1" x14ac:dyDescent="0.3"/>
    <row r="488" s="2" customFormat="1" x14ac:dyDescent="0.3"/>
    <row r="489" s="2" customFormat="1" x14ac:dyDescent="0.3"/>
    <row r="490" s="2" customFormat="1" x14ac:dyDescent="0.3"/>
    <row r="491" s="2" customFormat="1" x14ac:dyDescent="0.3"/>
    <row r="492" s="2" customFormat="1" x14ac:dyDescent="0.3"/>
    <row r="493" s="2" customFormat="1" x14ac:dyDescent="0.3"/>
    <row r="494" s="2" customFormat="1" x14ac:dyDescent="0.3"/>
    <row r="495" s="2" customFormat="1" x14ac:dyDescent="0.3"/>
    <row r="496" s="2" customFormat="1" x14ac:dyDescent="0.3"/>
    <row r="497" s="2" customFormat="1" x14ac:dyDescent="0.3"/>
    <row r="498" s="2" customFormat="1" x14ac:dyDescent="0.3"/>
    <row r="499" s="2" customFormat="1" x14ac:dyDescent="0.3"/>
    <row r="500" s="2" customFormat="1" x14ac:dyDescent="0.3"/>
    <row r="501" s="2" customFormat="1" x14ac:dyDescent="0.3"/>
    <row r="502" s="2" customFormat="1" x14ac:dyDescent="0.3"/>
    <row r="503" s="2" customFormat="1" x14ac:dyDescent="0.3"/>
    <row r="504" s="2" customFormat="1" x14ac:dyDescent="0.3"/>
    <row r="505" s="2" customFormat="1" x14ac:dyDescent="0.3"/>
    <row r="506" s="2" customFormat="1" x14ac:dyDescent="0.3"/>
    <row r="507" s="2" customFormat="1" x14ac:dyDescent="0.3"/>
    <row r="508" s="2" customFormat="1" x14ac:dyDescent="0.3"/>
    <row r="509" s="2" customFormat="1" x14ac:dyDescent="0.3"/>
    <row r="510" s="2" customFormat="1" x14ac:dyDescent="0.3"/>
    <row r="511" s="2" customFormat="1" x14ac:dyDescent="0.3"/>
    <row r="512" s="2" customFormat="1" x14ac:dyDescent="0.3"/>
    <row r="513" s="2" customFormat="1" x14ac:dyDescent="0.3"/>
    <row r="514" s="2" customFormat="1" x14ac:dyDescent="0.3"/>
    <row r="515" s="2" customFormat="1" x14ac:dyDescent="0.3"/>
    <row r="516" s="2" customFormat="1" x14ac:dyDescent="0.3"/>
    <row r="517" s="2" customFormat="1" x14ac:dyDescent="0.3"/>
    <row r="518" s="2" customFormat="1" x14ac:dyDescent="0.3"/>
    <row r="519" s="2" customFormat="1" x14ac:dyDescent="0.3"/>
    <row r="520" s="2" customFormat="1" x14ac:dyDescent="0.3"/>
    <row r="521" s="2" customFormat="1" x14ac:dyDescent="0.3"/>
    <row r="522" s="2" customFormat="1" x14ac:dyDescent="0.3"/>
  </sheetData>
  <sheetProtection algorithmName="SHA-512" hashValue="qQVJGsb+HvM65GQrEUM22I0z9WBd4bkeIAT+6a6td6f4X4bSI0UrSiMjlROcgctZ97enA20d8xeh1f2V4Jauaw==" saltValue="EQIbXKqTrVy3ko5SpT80OA==" spinCount="100000" sheet="1" objects="1" scenarios="1" formatRows="0" selectLockedCells="1"/>
  <mergeCells count="14">
    <mergeCell ref="B1:F1"/>
    <mergeCell ref="B3:F3"/>
    <mergeCell ref="C11:E11"/>
    <mergeCell ref="C16:D16"/>
    <mergeCell ref="C17:D17"/>
    <mergeCell ref="C15:D15"/>
    <mergeCell ref="C5:E5"/>
    <mergeCell ref="D6:E6"/>
    <mergeCell ref="D7:E7"/>
    <mergeCell ref="D8:E8"/>
    <mergeCell ref="C12:E12"/>
    <mergeCell ref="C13:D13"/>
    <mergeCell ref="C14:D14"/>
    <mergeCell ref="D9:E9"/>
  </mergeCells>
  <phoneticPr fontId="5" type="noConversion"/>
  <dataValidations count="1">
    <dataValidation type="list" allowBlank="1" showInputMessage="1" showErrorMessage="1" sqref="E13:E17">
      <formula1>"Yes,No"</formula1>
    </dataValidation>
  </dataValidations>
  <pageMargins left="0.45" right="0.45" top="0.75" bottom="0.75" header="0.3" footer="0.3"/>
  <pageSetup scale="98" fitToHeight="0" orientation="portrait" r:id="rId1"/>
  <headerFooter>
    <oddHeader>&amp;R&amp;"-,Bold Italic"&amp;A</oddHeader>
    <oddFooter>&amp;R&amp;"-,Bold Italic"Page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98"/>
  <sheetViews>
    <sheetView showGridLines="0" zoomScaleNormal="100" workbookViewId="0">
      <selection activeCell="C5" sqref="C5:D5"/>
    </sheetView>
  </sheetViews>
  <sheetFormatPr defaultRowHeight="14.4" x14ac:dyDescent="0.3"/>
  <cols>
    <col min="1" max="2" width="2" customWidth="1"/>
    <col min="3" max="3" width="51.6640625" customWidth="1"/>
    <col min="4" max="4" width="35.33203125" customWidth="1"/>
    <col min="5" max="6" width="1.6640625" customWidth="1"/>
    <col min="7" max="38" width="9.109375" style="2"/>
  </cols>
  <sheetData>
    <row r="1" spans="2:38" ht="26.25" customHeight="1" thickBot="1" x14ac:dyDescent="0.35">
      <c r="B1" s="123" t="s">
        <v>33</v>
      </c>
      <c r="C1" s="123"/>
      <c r="D1" s="123"/>
      <c r="E1" s="123"/>
    </row>
    <row r="2" spans="2:38" ht="20.25" customHeight="1" x14ac:dyDescent="0.4">
      <c r="B2" s="124" t="s">
        <v>24</v>
      </c>
      <c r="C2" s="125"/>
      <c r="D2" s="125"/>
      <c r="E2" s="126"/>
    </row>
    <row r="3" spans="2:38" s="24" customFormat="1" ht="41.25" customHeight="1" x14ac:dyDescent="0.4">
      <c r="B3" s="23"/>
      <c r="C3" s="121" t="s">
        <v>35</v>
      </c>
      <c r="D3" s="122"/>
      <c r="E3" s="33"/>
      <c r="G3" s="25"/>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2:38" ht="162" customHeight="1" x14ac:dyDescent="0.3">
      <c r="B4" s="6"/>
      <c r="C4" s="127" t="s">
        <v>30</v>
      </c>
      <c r="D4" s="127"/>
      <c r="E4" s="3"/>
    </row>
    <row r="5" spans="2:38" ht="50.25" customHeight="1" x14ac:dyDescent="0.3">
      <c r="B5" s="6"/>
      <c r="C5" s="120" t="s">
        <v>32</v>
      </c>
      <c r="D5" s="120"/>
      <c r="E5" s="3"/>
    </row>
    <row r="6" spans="2:38" ht="7.5" customHeight="1" x14ac:dyDescent="0.3">
      <c r="B6" s="6"/>
      <c r="C6" s="20"/>
      <c r="E6" s="3"/>
    </row>
    <row r="7" spans="2:38" ht="17.399999999999999" x14ac:dyDescent="0.3">
      <c r="B7" s="6"/>
      <c r="C7" s="16"/>
      <c r="D7" s="17" t="s">
        <v>25</v>
      </c>
      <c r="E7" s="3"/>
    </row>
    <row r="8" spans="2:38" ht="21.75" customHeight="1" x14ac:dyDescent="0.3">
      <c r="B8" s="6"/>
      <c r="C8" s="19" t="s">
        <v>26</v>
      </c>
      <c r="D8" s="12" t="s">
        <v>9</v>
      </c>
      <c r="E8" s="3"/>
    </row>
    <row r="9" spans="2:38" ht="21.75" customHeight="1" x14ac:dyDescent="0.3">
      <c r="B9" s="6"/>
      <c r="C9" s="19" t="s">
        <v>27</v>
      </c>
      <c r="D9" s="12" t="s">
        <v>9</v>
      </c>
      <c r="E9" s="3"/>
    </row>
    <row r="10" spans="2:38" ht="21.75" customHeight="1" x14ac:dyDescent="0.3">
      <c r="B10" s="6"/>
      <c r="C10" s="19" t="s">
        <v>28</v>
      </c>
      <c r="D10" s="12" t="s">
        <v>9</v>
      </c>
      <c r="E10" s="3"/>
    </row>
    <row r="11" spans="2:38" ht="30" x14ac:dyDescent="0.3">
      <c r="B11" s="6"/>
      <c r="C11" s="22" t="s">
        <v>29</v>
      </c>
      <c r="D11" s="18">
        <f>SUM(D8:D10)</f>
        <v>0</v>
      </c>
      <c r="E11" s="3"/>
    </row>
    <row r="12" spans="2:38" x14ac:dyDescent="0.3">
      <c r="B12" s="6"/>
      <c r="E12" s="3"/>
    </row>
    <row r="13" spans="2:38" ht="33.75" customHeight="1" x14ac:dyDescent="0.3">
      <c r="B13" s="6"/>
      <c r="C13" s="128" t="s">
        <v>31</v>
      </c>
      <c r="D13" s="128"/>
      <c r="E13" s="3"/>
    </row>
    <row r="14" spans="2:38" ht="198" customHeight="1" x14ac:dyDescent="0.3">
      <c r="B14" s="6"/>
      <c r="C14" s="119"/>
      <c r="D14" s="119"/>
      <c r="E14" s="3"/>
    </row>
    <row r="15" spans="2:38" ht="7.5" customHeight="1" thickBot="1" x14ac:dyDescent="0.35">
      <c r="B15" s="7"/>
      <c r="C15" s="4"/>
      <c r="D15" s="4"/>
      <c r="E15" s="5"/>
    </row>
    <row r="16" spans="2:38" ht="8.25" customHeight="1" x14ac:dyDescent="0.3"/>
    <row r="17" s="2" customFormat="1" x14ac:dyDescent="0.3"/>
    <row r="18"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row r="27" s="2" customFormat="1" x14ac:dyDescent="0.3"/>
    <row r="28" s="2" customFormat="1" x14ac:dyDescent="0.3"/>
    <row r="29" s="2" customFormat="1" x14ac:dyDescent="0.3"/>
    <row r="30" s="2" customFormat="1" x14ac:dyDescent="0.3"/>
    <row r="31" s="2" customFormat="1" x14ac:dyDescent="0.3"/>
    <row r="32"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sheetData>
  <sheetProtection formatRows="0" selectLockedCells="1"/>
  <mergeCells count="7">
    <mergeCell ref="C14:D14"/>
    <mergeCell ref="C5:D5"/>
    <mergeCell ref="C3:D3"/>
    <mergeCell ref="B1:E1"/>
    <mergeCell ref="B2:E2"/>
    <mergeCell ref="C4:D4"/>
    <mergeCell ref="C13:D13"/>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BB274"/>
  <sheetViews>
    <sheetView showGridLines="0" zoomScaleNormal="100" zoomScaleSheetLayoutView="90" workbookViewId="0">
      <pane ySplit="1" topLeftCell="A2" activePane="bottomLeft" state="frozen"/>
      <selection pane="bottomLeft" activeCell="C35" sqref="C35:E35"/>
    </sheetView>
  </sheetViews>
  <sheetFormatPr defaultRowHeight="14.4" x14ac:dyDescent="0.3"/>
  <cols>
    <col min="1" max="2" width="1.88671875" customWidth="1"/>
    <col min="3" max="3" width="24.33203125" customWidth="1"/>
    <col min="4" max="4" width="26.88671875" customWidth="1"/>
    <col min="5" max="5" width="43.44140625" customWidth="1"/>
    <col min="6" max="7" width="1.88671875" customWidth="1"/>
    <col min="8" max="13" width="17.33203125" style="2" customWidth="1"/>
    <col min="14" max="54" width="9.109375" style="2"/>
  </cols>
  <sheetData>
    <row r="1" spans="2:6" ht="23.4" x14ac:dyDescent="0.3">
      <c r="B1" s="150" t="s">
        <v>83</v>
      </c>
      <c r="C1" s="150"/>
      <c r="D1" s="150"/>
      <c r="E1" s="150"/>
      <c r="F1" s="150"/>
    </row>
    <row r="2" spans="2:6" ht="6" customHeight="1" x14ac:dyDescent="0.3">
      <c r="C2" s="1"/>
    </row>
    <row r="3" spans="2:6" ht="15.6" x14ac:dyDescent="0.3">
      <c r="C3" s="57" t="s">
        <v>14</v>
      </c>
      <c r="D3" s="156" t="str">
        <f>IF('GENERAL APPLICANT INFO'!D6="","",'GENERAL APPLICANT INFO'!D6)</f>
        <v/>
      </c>
      <c r="E3" s="156"/>
    </row>
    <row r="4" spans="2:6" ht="15.6" x14ac:dyDescent="0.3">
      <c r="C4" s="157" t="s">
        <v>145</v>
      </c>
      <c r="D4" s="157"/>
      <c r="E4" s="47" t="str">
        <f>IF('GENERAL APPLICANT INFO'!E13="","",'GENERAL APPLICANT INFO'!E13)</f>
        <v/>
      </c>
    </row>
    <row r="5" spans="2:6" ht="6" customHeight="1" thickBot="1" x14ac:dyDescent="0.35">
      <c r="C5" s="1"/>
    </row>
    <row r="6" spans="2:6" ht="21" x14ac:dyDescent="0.3">
      <c r="B6" s="135" t="s">
        <v>51</v>
      </c>
      <c r="C6" s="151"/>
      <c r="D6" s="151"/>
      <c r="E6" s="151"/>
      <c r="F6" s="152"/>
    </row>
    <row r="7" spans="2:6" ht="37.5" customHeight="1" x14ac:dyDescent="0.3">
      <c r="B7" s="6"/>
      <c r="C7" s="153" t="s">
        <v>90</v>
      </c>
      <c r="D7" s="153"/>
      <c r="E7" s="153"/>
      <c r="F7" s="3"/>
    </row>
    <row r="8" spans="2:6" ht="123" customHeight="1" x14ac:dyDescent="0.3">
      <c r="B8" s="6"/>
      <c r="C8" s="154" t="s">
        <v>89</v>
      </c>
      <c r="D8" s="155"/>
      <c r="E8" s="155"/>
      <c r="F8" s="3"/>
    </row>
    <row r="9" spans="2:6" ht="10.5" customHeight="1" x14ac:dyDescent="0.3">
      <c r="B9" s="6"/>
      <c r="C9" s="37"/>
      <c r="F9" s="3"/>
    </row>
    <row r="10" spans="2:6" ht="30.75" customHeight="1" x14ac:dyDescent="0.3">
      <c r="B10" s="6"/>
      <c r="C10" s="13" t="s">
        <v>86</v>
      </c>
      <c r="D10" s="8" t="s">
        <v>79</v>
      </c>
      <c r="E10" s="8" t="s">
        <v>25</v>
      </c>
      <c r="F10" s="3"/>
    </row>
    <row r="11" spans="2:6" ht="32.25" customHeight="1" x14ac:dyDescent="0.3">
      <c r="B11" s="6"/>
      <c r="C11" s="14" t="s">
        <v>85</v>
      </c>
      <c r="D11" s="46"/>
      <c r="E11" s="50" t="str">
        <f>IF(D11="","$",IF(D11="0 FTE",0,(D11*65000)))</f>
        <v>$</v>
      </c>
      <c r="F11" s="3"/>
    </row>
    <row r="12" spans="2:6" ht="32.25" customHeight="1" x14ac:dyDescent="0.3">
      <c r="B12" s="6"/>
      <c r="C12" s="14" t="s">
        <v>87</v>
      </c>
      <c r="D12" s="46"/>
      <c r="E12" s="50" t="str">
        <f>IF(D12="","$",IF(D12="0 FTE",0,(D12*80000)))</f>
        <v>$</v>
      </c>
      <c r="F12" s="3"/>
    </row>
    <row r="13" spans="2:6" ht="36" customHeight="1" x14ac:dyDescent="0.3">
      <c r="B13" s="6"/>
      <c r="C13" s="131" t="s">
        <v>108</v>
      </c>
      <c r="D13" s="131"/>
      <c r="E13" s="48">
        <f>SUM(E11:E12)</f>
        <v>0</v>
      </c>
      <c r="F13" s="3"/>
    </row>
    <row r="14" spans="2:6" ht="7.5" customHeight="1" thickBot="1" x14ac:dyDescent="0.35">
      <c r="B14" s="7"/>
      <c r="C14" s="38"/>
      <c r="D14" s="4"/>
      <c r="E14" s="4"/>
      <c r="F14" s="5"/>
    </row>
    <row r="15" spans="2:6" ht="5.25" customHeight="1" thickBot="1" x14ac:dyDescent="0.35"/>
    <row r="16" spans="2:6" ht="21" x14ac:dyDescent="0.3">
      <c r="B16" s="138" t="s">
        <v>72</v>
      </c>
      <c r="C16" s="139"/>
      <c r="D16" s="139"/>
      <c r="E16" s="139"/>
      <c r="F16" s="140"/>
    </row>
    <row r="17" spans="2:54" ht="18" x14ac:dyDescent="0.3">
      <c r="B17" s="6"/>
      <c r="C17" s="143" t="s">
        <v>95</v>
      </c>
      <c r="D17" s="143"/>
      <c r="E17" s="143"/>
      <c r="F17" s="3"/>
    </row>
    <row r="18" spans="2:54" ht="39" customHeight="1" x14ac:dyDescent="0.3">
      <c r="B18" s="6"/>
      <c r="C18" s="137" t="s">
        <v>98</v>
      </c>
      <c r="D18" s="137"/>
      <c r="E18" s="137"/>
      <c r="F18" s="3"/>
    </row>
    <row r="19" spans="2:54" ht="37.5" customHeight="1" x14ac:dyDescent="0.3">
      <c r="B19" s="6"/>
      <c r="C19" s="141" t="s">
        <v>111</v>
      </c>
      <c r="D19" s="142"/>
      <c r="E19" s="48" t="str">
        <f>IF(E13=0,"$",(0.05*E13))</f>
        <v>$</v>
      </c>
      <c r="F19" s="3"/>
    </row>
    <row r="20" spans="2:54" ht="20.25" customHeight="1" x14ac:dyDescent="0.3">
      <c r="B20" s="6"/>
      <c r="C20" s="144" t="str">
        <f>IF(E19="$","",IF(E19&gt;20000,"AMOUNT EXCEEDS ALLOWED BUDGET OF $20,000- PLEASE CORRECT",""))</f>
        <v/>
      </c>
      <c r="D20" s="145"/>
      <c r="E20" s="146"/>
      <c r="F20" s="3"/>
    </row>
    <row r="21" spans="2:54" ht="5.25" customHeight="1" thickBot="1" x14ac:dyDescent="0.35">
      <c r="B21" s="7"/>
      <c r="C21" s="4"/>
      <c r="D21" s="4"/>
      <c r="E21" s="4"/>
      <c r="F21" s="5"/>
    </row>
    <row r="22" spans="2:54" ht="7.5" customHeight="1" thickBot="1" x14ac:dyDescent="0.45">
      <c r="B22" s="39"/>
      <c r="C22" s="39"/>
      <c r="D22" s="39"/>
      <c r="E22" s="39"/>
      <c r="F22" s="39"/>
    </row>
    <row r="23" spans="2:54" ht="21" x14ac:dyDescent="0.3">
      <c r="B23" s="135" t="s">
        <v>74</v>
      </c>
      <c r="C23" s="102"/>
      <c r="D23" s="102"/>
      <c r="E23" s="102"/>
      <c r="F23" s="103"/>
    </row>
    <row r="24" spans="2:54" ht="6" customHeight="1" x14ac:dyDescent="0.4">
      <c r="B24" s="40"/>
      <c r="C24" s="39"/>
      <c r="D24" s="39"/>
      <c r="E24" s="39"/>
      <c r="F24" s="41"/>
    </row>
    <row r="25" spans="2:54" ht="38.25" customHeight="1" x14ac:dyDescent="0.4">
      <c r="B25" s="40"/>
      <c r="C25" s="147" t="s">
        <v>102</v>
      </c>
      <c r="D25" s="148"/>
      <c r="E25" s="49" t="str">
        <f>IF(E13=0,"$",(E13+E19))</f>
        <v>$</v>
      </c>
      <c r="F25" s="41"/>
    </row>
    <row r="26" spans="2:54" ht="6.75" customHeight="1" thickBot="1" x14ac:dyDescent="0.45">
      <c r="B26" s="42"/>
      <c r="C26" s="149"/>
      <c r="D26" s="149"/>
      <c r="E26" s="149"/>
      <c r="F26" s="43"/>
    </row>
    <row r="27" spans="2:54" ht="8.25" customHeight="1" thickBot="1" x14ac:dyDescent="0.35"/>
    <row r="28" spans="2:54" ht="21" x14ac:dyDescent="0.3">
      <c r="B28" s="135" t="s">
        <v>47</v>
      </c>
      <c r="C28" s="102"/>
      <c r="D28" s="102"/>
      <c r="E28" s="102"/>
      <c r="F28" s="103"/>
    </row>
    <row r="29" spans="2:54" ht="8.25" customHeight="1" x14ac:dyDescent="0.3">
      <c r="B29" s="28"/>
      <c r="C29" s="45"/>
      <c r="D29" s="45"/>
      <c r="E29" s="45"/>
      <c r="F29" s="29"/>
    </row>
    <row r="30" spans="2:54" ht="39" customHeight="1" x14ac:dyDescent="0.3">
      <c r="B30" s="6"/>
      <c r="C30" s="136" t="s">
        <v>96</v>
      </c>
      <c r="D30" s="136"/>
      <c r="E30" s="136"/>
      <c r="F30" s="3"/>
    </row>
    <row r="31" spans="2:54" ht="37.5" customHeight="1" x14ac:dyDescent="0.3">
      <c r="B31" s="6"/>
      <c r="C31" s="129" t="s">
        <v>113</v>
      </c>
      <c r="D31" s="130"/>
      <c r="E31" s="48" t="str">
        <f>IF(E25="$","$",(0.25*E25))</f>
        <v>$</v>
      </c>
      <c r="F31" s="3"/>
      <c r="AS31"/>
      <c r="AT31"/>
      <c r="AU31"/>
      <c r="AV31"/>
      <c r="AW31"/>
      <c r="AX31"/>
      <c r="AY31"/>
      <c r="AZ31"/>
      <c r="BA31"/>
      <c r="BB31"/>
    </row>
    <row r="32" spans="2:54" ht="29.25" customHeight="1" x14ac:dyDescent="0.3">
      <c r="B32" s="6"/>
      <c r="C32" s="131" t="s">
        <v>76</v>
      </c>
      <c r="D32" s="131"/>
      <c r="E32" s="52"/>
      <c r="F32" s="3"/>
      <c r="AS32"/>
      <c r="AT32"/>
      <c r="AU32"/>
      <c r="AV32"/>
      <c r="AW32"/>
      <c r="AX32"/>
      <c r="AY32"/>
      <c r="AZ32"/>
      <c r="BA32"/>
      <c r="BB32"/>
    </row>
    <row r="33" spans="2:54" ht="9.75" customHeight="1" x14ac:dyDescent="0.3">
      <c r="B33" s="6"/>
      <c r="F33" s="3"/>
      <c r="AS33"/>
      <c r="AT33"/>
      <c r="AU33"/>
      <c r="AV33"/>
      <c r="AW33"/>
      <c r="AX33"/>
      <c r="AY33"/>
      <c r="AZ33"/>
      <c r="BA33"/>
      <c r="BB33"/>
    </row>
    <row r="34" spans="2:54" ht="33.75" customHeight="1" x14ac:dyDescent="0.3">
      <c r="B34" s="6"/>
      <c r="C34" s="132" t="s">
        <v>97</v>
      </c>
      <c r="D34" s="132"/>
      <c r="E34" s="132"/>
      <c r="F34" s="3"/>
      <c r="AS34"/>
      <c r="AT34"/>
      <c r="AU34"/>
      <c r="AV34"/>
      <c r="AW34"/>
      <c r="AX34"/>
      <c r="AY34"/>
      <c r="AZ34"/>
      <c r="BA34"/>
      <c r="BB34"/>
    </row>
    <row r="35" spans="2:54" ht="171" customHeight="1" x14ac:dyDescent="0.3">
      <c r="B35" s="6"/>
      <c r="C35" s="133"/>
      <c r="D35" s="133"/>
      <c r="E35" s="133"/>
      <c r="F35" s="3"/>
      <c r="AS35"/>
      <c r="AT35"/>
      <c r="AU35"/>
      <c r="AV35"/>
      <c r="AW35"/>
      <c r="AX35"/>
      <c r="AY35"/>
      <c r="AZ35"/>
      <c r="BA35"/>
      <c r="BB35"/>
    </row>
    <row r="36" spans="2:54" ht="8.25" customHeight="1" thickBot="1" x14ac:dyDescent="0.45">
      <c r="B36" s="42"/>
      <c r="C36" s="134"/>
      <c r="D36" s="134"/>
      <c r="E36" s="134"/>
      <c r="F36" s="43"/>
    </row>
    <row r="37" spans="2:54" ht="6.75" customHeight="1" x14ac:dyDescent="0.4">
      <c r="B37" s="39"/>
      <c r="C37" s="39"/>
      <c r="D37" s="39"/>
      <c r="E37" s="39"/>
      <c r="F37" s="39"/>
    </row>
    <row r="38" spans="2:54" s="2" customFormat="1" ht="21" x14ac:dyDescent="0.4">
      <c r="B38" s="44"/>
      <c r="C38" s="44"/>
      <c r="D38" s="44"/>
      <c r="E38" s="44"/>
      <c r="F38" s="44"/>
    </row>
    <row r="39" spans="2:54" s="2" customFormat="1" ht="21" x14ac:dyDescent="0.4">
      <c r="B39" s="44"/>
      <c r="C39" s="44"/>
      <c r="D39" s="44"/>
      <c r="E39" s="44"/>
      <c r="F39" s="44"/>
    </row>
    <row r="40" spans="2:54" s="2" customFormat="1" ht="21" x14ac:dyDescent="0.4">
      <c r="B40" s="44"/>
      <c r="C40" s="44"/>
      <c r="D40" s="44"/>
      <c r="E40" s="44"/>
      <c r="F40" s="44"/>
    </row>
    <row r="41" spans="2:54" s="2" customFormat="1" x14ac:dyDescent="0.3"/>
    <row r="42" spans="2:54" s="2" customFormat="1" x14ac:dyDescent="0.3"/>
    <row r="43" spans="2:54" s="2" customFormat="1" x14ac:dyDescent="0.3"/>
    <row r="44" spans="2:54" s="2" customFormat="1" x14ac:dyDescent="0.3"/>
    <row r="45" spans="2:54" s="2" customFormat="1" x14ac:dyDescent="0.3"/>
    <row r="46" spans="2:54" s="2" customFormat="1" x14ac:dyDescent="0.3"/>
    <row r="47" spans="2:54" s="2" customFormat="1" x14ac:dyDescent="0.3"/>
    <row r="48" spans="2:54"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sheetData>
  <sheetProtection algorithmName="SHA-512" hashValue="LzP4vKRLGzyEA/2VBj/uB7Yot/YVqO865wva/3g9pAMjL2pbvUYfiMSmiVF5mJuCZZ/LP5VZwxxk3xBsfj4C4w==" saltValue="4ihEreNTU9EhvjrILLxAtA==" spinCount="100000" sheet="1" objects="1" scenarios="1" formatRows="0" selectLockedCells="1"/>
  <mergeCells count="22">
    <mergeCell ref="B1:F1"/>
    <mergeCell ref="B6:F6"/>
    <mergeCell ref="C7:E7"/>
    <mergeCell ref="C8:E8"/>
    <mergeCell ref="C13:D13"/>
    <mergeCell ref="D3:E3"/>
    <mergeCell ref="C4:D4"/>
    <mergeCell ref="B28:F28"/>
    <mergeCell ref="C30:E30"/>
    <mergeCell ref="C18:E18"/>
    <mergeCell ref="B16:F16"/>
    <mergeCell ref="C19:D19"/>
    <mergeCell ref="C17:E17"/>
    <mergeCell ref="C20:E20"/>
    <mergeCell ref="B23:F23"/>
    <mergeCell ref="C25:D25"/>
    <mergeCell ref="C26:E26"/>
    <mergeCell ref="C31:D31"/>
    <mergeCell ref="C32:D32"/>
    <mergeCell ref="C34:E34"/>
    <mergeCell ref="C35:E35"/>
    <mergeCell ref="C36:E36"/>
  </mergeCells>
  <conditionalFormatting sqref="E19">
    <cfRule type="cellIs" dxfId="22" priority="5" operator="equal">
      <formula>"$"</formula>
    </cfRule>
  </conditionalFormatting>
  <conditionalFormatting sqref="E31">
    <cfRule type="cellIs" dxfId="21" priority="3" operator="equal">
      <formula>"$"</formula>
    </cfRule>
  </conditionalFormatting>
  <conditionalFormatting sqref="E32">
    <cfRule type="containsText" dxfId="20" priority="1" operator="containsText" text="Unsure">
      <formula>NOT(ISERROR(SEARCH("Unsure",E32)))</formula>
    </cfRule>
    <cfRule type="containsText" dxfId="19" priority="2" operator="containsText" text="No">
      <formula>NOT(ISERROR(SEARCH("No",E32)))</formula>
    </cfRule>
  </conditionalFormatting>
  <dataValidations count="3">
    <dataValidation type="list" allowBlank="1" showInputMessage="1" showErrorMessage="1" sqref="E32">
      <formula1>"Yes,No,Unsure"</formula1>
    </dataValidation>
    <dataValidation type="list" allowBlank="1" showInputMessage="1" showErrorMessage="1" sqref="D11">
      <formula1>"0,1,2,3,4,5,6,7,8"</formula1>
    </dataValidation>
    <dataValidation type="list" allowBlank="1" showInputMessage="1" showErrorMessage="1" sqref="D12">
      <formula1>"0,0.25,0.5,0.75,1"</formula1>
    </dataValidation>
  </dataValidations>
  <pageMargins left="0.45" right="0.45" top="0.75" bottom="0.75" header="0.3" footer="0.3"/>
  <pageSetup scale="94" fitToHeight="0" orientation="portrait" r:id="rId1"/>
  <headerFooter>
    <oddHeader>&amp;R&amp;"-,Bold Italic"&amp;A</oddHeader>
    <oddFooter>&amp;R&amp;"-,Bold Italic"Page &amp;P of &amp;N</oddFooter>
  </headerFooter>
  <rowBreaks count="1" manualBreakCount="1">
    <brk id="2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BB274"/>
  <sheetViews>
    <sheetView showGridLines="0" zoomScaleNormal="100" zoomScaleSheetLayoutView="90" workbookViewId="0">
      <pane ySplit="1" topLeftCell="A2" activePane="bottomLeft" state="frozen"/>
      <selection pane="bottomLeft" activeCell="D11" sqref="D11"/>
    </sheetView>
  </sheetViews>
  <sheetFormatPr defaultRowHeight="14.4" x14ac:dyDescent="0.3"/>
  <cols>
    <col min="1" max="2" width="1.88671875" customWidth="1"/>
    <col min="3" max="3" width="24.33203125" customWidth="1"/>
    <col min="4" max="4" width="26.44140625" customWidth="1"/>
    <col min="5" max="5" width="40.6640625" customWidth="1"/>
    <col min="6" max="7" width="1.88671875" customWidth="1"/>
    <col min="8" max="13" width="17.33203125" style="2" customWidth="1"/>
    <col min="14" max="54" width="9.109375" style="2"/>
  </cols>
  <sheetData>
    <row r="1" spans="2:6" ht="23.4" x14ac:dyDescent="0.3">
      <c r="B1" s="150" t="s">
        <v>92</v>
      </c>
      <c r="C1" s="150"/>
      <c r="D1" s="150"/>
      <c r="E1" s="150"/>
      <c r="F1" s="150"/>
    </row>
    <row r="2" spans="2:6" ht="6" customHeight="1" x14ac:dyDescent="0.3">
      <c r="C2" s="1"/>
    </row>
    <row r="3" spans="2:6" ht="15.6" x14ac:dyDescent="0.3">
      <c r="C3" s="57" t="s">
        <v>14</v>
      </c>
      <c r="D3" s="156" t="str">
        <f>IF('GENERAL APPLICANT INFO'!D6="","",'GENERAL APPLICANT INFO'!D6)</f>
        <v/>
      </c>
      <c r="E3" s="156"/>
    </row>
    <row r="4" spans="2:6" ht="15.6" x14ac:dyDescent="0.3">
      <c r="C4" s="157" t="s">
        <v>145</v>
      </c>
      <c r="D4" s="157"/>
      <c r="E4" s="47" t="str">
        <f>IF('GENERAL APPLICANT INFO'!E14="","",'GENERAL APPLICANT INFO'!E14)</f>
        <v/>
      </c>
    </row>
    <row r="5" spans="2:6" ht="6" customHeight="1" thickBot="1" x14ac:dyDescent="0.35">
      <c r="C5" s="1"/>
    </row>
    <row r="6" spans="2:6" ht="21" x14ac:dyDescent="0.3">
      <c r="B6" s="135" t="s">
        <v>51</v>
      </c>
      <c r="C6" s="151"/>
      <c r="D6" s="151"/>
      <c r="E6" s="151"/>
      <c r="F6" s="152"/>
    </row>
    <row r="7" spans="2:6" ht="45.75" customHeight="1" x14ac:dyDescent="0.3">
      <c r="B7" s="6"/>
      <c r="C7" s="158" t="s">
        <v>90</v>
      </c>
      <c r="D7" s="158"/>
      <c r="E7" s="158"/>
      <c r="F7" s="3"/>
    </row>
    <row r="8" spans="2:6" ht="127.5" customHeight="1" x14ac:dyDescent="0.3">
      <c r="B8" s="6"/>
      <c r="C8" s="154" t="s">
        <v>93</v>
      </c>
      <c r="D8" s="155"/>
      <c r="E8" s="155"/>
      <c r="F8" s="3"/>
    </row>
    <row r="9" spans="2:6" ht="10.5" customHeight="1" x14ac:dyDescent="0.3">
      <c r="B9" s="6"/>
      <c r="C9" s="37"/>
      <c r="F9" s="3"/>
    </row>
    <row r="10" spans="2:6" ht="30.75" customHeight="1" x14ac:dyDescent="0.3">
      <c r="B10" s="6"/>
      <c r="C10" s="13" t="s">
        <v>86</v>
      </c>
      <c r="D10" s="8" t="s">
        <v>79</v>
      </c>
      <c r="E10" s="8" t="s">
        <v>25</v>
      </c>
      <c r="F10" s="3"/>
    </row>
    <row r="11" spans="2:6" ht="32.25" customHeight="1" x14ac:dyDescent="0.3">
      <c r="B11" s="6"/>
      <c r="C11" s="14" t="s">
        <v>88</v>
      </c>
      <c r="D11" s="46"/>
      <c r="E11" s="50" t="str">
        <f>IF(D11="","$",IF(D11="0 FTE",0,(D11*65000)))</f>
        <v>$</v>
      </c>
      <c r="F11" s="3"/>
    </row>
    <row r="12" spans="2:6" ht="32.25" customHeight="1" x14ac:dyDescent="0.3">
      <c r="B12" s="6"/>
      <c r="C12" s="14" t="s">
        <v>87</v>
      </c>
      <c r="D12" s="46"/>
      <c r="E12" s="50" t="str">
        <f>IF(D12="","$",IF(D12="0 FTE",0,(D12*80000)))</f>
        <v>$</v>
      </c>
      <c r="F12" s="3"/>
    </row>
    <row r="13" spans="2:6" ht="36" customHeight="1" x14ac:dyDescent="0.3">
      <c r="B13" s="6"/>
      <c r="C13" s="131" t="s">
        <v>108</v>
      </c>
      <c r="D13" s="131"/>
      <c r="E13" s="48">
        <f>SUM(E11:E12)</f>
        <v>0</v>
      </c>
      <c r="F13" s="3"/>
    </row>
    <row r="14" spans="2:6" ht="7.5" customHeight="1" thickBot="1" x14ac:dyDescent="0.35">
      <c r="B14" s="7"/>
      <c r="C14" s="38"/>
      <c r="D14" s="4"/>
      <c r="E14" s="4"/>
      <c r="F14" s="5"/>
    </row>
    <row r="15" spans="2:6" ht="5.25" customHeight="1" thickBot="1" x14ac:dyDescent="0.35"/>
    <row r="16" spans="2:6" ht="21" x14ac:dyDescent="0.3">
      <c r="B16" s="138" t="s">
        <v>72</v>
      </c>
      <c r="C16" s="139"/>
      <c r="D16" s="139"/>
      <c r="E16" s="139"/>
      <c r="F16" s="140"/>
    </row>
    <row r="17" spans="2:54" ht="36.75" customHeight="1" x14ac:dyDescent="0.3">
      <c r="B17" s="6"/>
      <c r="C17" s="143" t="s">
        <v>94</v>
      </c>
      <c r="D17" s="143"/>
      <c r="E17" s="143"/>
      <c r="F17" s="3"/>
    </row>
    <row r="18" spans="2:54" ht="35.25" customHeight="1" x14ac:dyDescent="0.3">
      <c r="B18" s="6"/>
      <c r="C18" s="137" t="s">
        <v>99</v>
      </c>
      <c r="D18" s="137"/>
      <c r="E18" s="137"/>
      <c r="F18" s="3"/>
    </row>
    <row r="19" spans="2:54" ht="33" customHeight="1" x14ac:dyDescent="0.3">
      <c r="B19" s="6"/>
      <c r="C19" s="141" t="s">
        <v>111</v>
      </c>
      <c r="D19" s="142"/>
      <c r="E19" s="48" t="str">
        <f>IF(E13=0,"$",(0.05*E13))</f>
        <v>$</v>
      </c>
      <c r="F19" s="3"/>
    </row>
    <row r="20" spans="2:54" ht="20.25" customHeight="1" x14ac:dyDescent="0.3">
      <c r="B20" s="6"/>
      <c r="C20" s="144" t="str">
        <f>IF(E19="$","",IF(E19&gt;20000,"AMOUNT EXCEEDS ALLOWED BUDGET OF $20,000- PLEASE CORRECT",""))</f>
        <v/>
      </c>
      <c r="D20" s="145"/>
      <c r="E20" s="146"/>
      <c r="F20" s="3"/>
    </row>
    <row r="21" spans="2:54" ht="5.25" customHeight="1" thickBot="1" x14ac:dyDescent="0.35">
      <c r="B21" s="7"/>
      <c r="C21" s="4"/>
      <c r="D21" s="4"/>
      <c r="E21" s="4"/>
      <c r="F21" s="5"/>
    </row>
    <row r="22" spans="2:54" ht="7.5" customHeight="1" thickBot="1" x14ac:dyDescent="0.45">
      <c r="B22" s="39"/>
      <c r="C22" s="39"/>
      <c r="D22" s="39"/>
      <c r="E22" s="39"/>
      <c r="F22" s="39"/>
    </row>
    <row r="23" spans="2:54" ht="21" x14ac:dyDescent="0.3">
      <c r="B23" s="135" t="s">
        <v>74</v>
      </c>
      <c r="C23" s="102"/>
      <c r="D23" s="102"/>
      <c r="E23" s="102"/>
      <c r="F23" s="103"/>
    </row>
    <row r="24" spans="2:54" ht="6" customHeight="1" x14ac:dyDescent="0.4">
      <c r="B24" s="40"/>
      <c r="C24" s="39"/>
      <c r="D24" s="39"/>
      <c r="E24" s="39"/>
      <c r="F24" s="41"/>
    </row>
    <row r="25" spans="2:54" ht="42.75" customHeight="1" x14ac:dyDescent="0.4">
      <c r="B25" s="40"/>
      <c r="C25" s="147" t="s">
        <v>102</v>
      </c>
      <c r="D25" s="148"/>
      <c r="E25" s="49" t="str">
        <f>IF(E13=0,"$",(E13+E19))</f>
        <v>$</v>
      </c>
      <c r="F25" s="41"/>
    </row>
    <row r="26" spans="2:54" ht="6.75" customHeight="1" thickBot="1" x14ac:dyDescent="0.45">
      <c r="B26" s="42"/>
      <c r="C26" s="149"/>
      <c r="D26" s="149"/>
      <c r="E26" s="149"/>
      <c r="F26" s="43"/>
    </row>
    <row r="27" spans="2:54" ht="8.25" customHeight="1" thickBot="1" x14ac:dyDescent="0.35"/>
    <row r="28" spans="2:54" ht="21" x14ac:dyDescent="0.3">
      <c r="B28" s="135" t="s">
        <v>47</v>
      </c>
      <c r="C28" s="102"/>
      <c r="D28" s="102"/>
      <c r="E28" s="102"/>
      <c r="F28" s="103"/>
    </row>
    <row r="29" spans="2:54" ht="8.25" customHeight="1" x14ac:dyDescent="0.3">
      <c r="B29" s="28"/>
      <c r="C29" s="45"/>
      <c r="D29" s="45"/>
      <c r="E29" s="45"/>
      <c r="F29" s="29"/>
    </row>
    <row r="30" spans="2:54" ht="39" customHeight="1" x14ac:dyDescent="0.3">
      <c r="B30" s="6"/>
      <c r="C30" s="136" t="s">
        <v>91</v>
      </c>
      <c r="D30" s="136"/>
      <c r="E30" s="136"/>
      <c r="F30" s="3"/>
    </row>
    <row r="31" spans="2:54" ht="33.75" customHeight="1" x14ac:dyDescent="0.3">
      <c r="B31" s="6"/>
      <c r="C31" s="129" t="s">
        <v>113</v>
      </c>
      <c r="D31" s="130"/>
      <c r="E31" s="48" t="str">
        <f>IF(E25="$","$",(0.25*E25))</f>
        <v>$</v>
      </c>
      <c r="F31" s="3"/>
      <c r="AS31"/>
      <c r="AT31"/>
      <c r="AU31"/>
      <c r="AV31"/>
      <c r="AW31"/>
      <c r="AX31"/>
      <c r="AY31"/>
      <c r="AZ31"/>
      <c r="BA31"/>
      <c r="BB31"/>
    </row>
    <row r="32" spans="2:54" ht="26.25" customHeight="1" x14ac:dyDescent="0.3">
      <c r="B32" s="6"/>
      <c r="C32" s="131" t="s">
        <v>76</v>
      </c>
      <c r="D32" s="131"/>
      <c r="E32" s="52"/>
      <c r="F32" s="3"/>
      <c r="AS32"/>
      <c r="AT32"/>
      <c r="AU32"/>
      <c r="AV32"/>
      <c r="AW32"/>
      <c r="AX32"/>
      <c r="AY32"/>
      <c r="AZ32"/>
      <c r="BA32"/>
      <c r="BB32"/>
    </row>
    <row r="33" spans="2:54" ht="10.5" customHeight="1" x14ac:dyDescent="0.3">
      <c r="B33" s="6"/>
      <c r="F33" s="3"/>
      <c r="AS33"/>
      <c r="AT33"/>
      <c r="AU33"/>
      <c r="AV33"/>
      <c r="AW33"/>
      <c r="AX33"/>
      <c r="AY33"/>
      <c r="AZ33"/>
      <c r="BA33"/>
      <c r="BB33"/>
    </row>
    <row r="34" spans="2:54" ht="33.75" customHeight="1" x14ac:dyDescent="0.3">
      <c r="B34" s="6"/>
      <c r="C34" s="132" t="s">
        <v>97</v>
      </c>
      <c r="D34" s="132"/>
      <c r="E34" s="132"/>
      <c r="F34" s="3"/>
      <c r="AS34"/>
      <c r="AT34"/>
      <c r="AU34"/>
      <c r="AV34"/>
      <c r="AW34"/>
      <c r="AX34"/>
      <c r="AY34"/>
      <c r="AZ34"/>
      <c r="BA34"/>
      <c r="BB34"/>
    </row>
    <row r="35" spans="2:54" ht="171" customHeight="1" x14ac:dyDescent="0.3">
      <c r="B35" s="6"/>
      <c r="C35" s="133"/>
      <c r="D35" s="133"/>
      <c r="E35" s="133"/>
      <c r="F35" s="3"/>
      <c r="AS35"/>
      <c r="AT35"/>
      <c r="AU35"/>
      <c r="AV35"/>
      <c r="AW35"/>
      <c r="AX35"/>
      <c r="AY35"/>
      <c r="AZ35"/>
      <c r="BA35"/>
      <c r="BB35"/>
    </row>
    <row r="36" spans="2:54" ht="8.25" customHeight="1" thickBot="1" x14ac:dyDescent="0.45">
      <c r="B36" s="42"/>
      <c r="C36" s="134"/>
      <c r="D36" s="134"/>
      <c r="E36" s="134"/>
      <c r="F36" s="43"/>
    </row>
    <row r="37" spans="2:54" ht="6.75" customHeight="1" x14ac:dyDescent="0.4">
      <c r="B37" s="39"/>
      <c r="C37" s="39"/>
      <c r="D37" s="39"/>
      <c r="E37" s="39"/>
      <c r="F37" s="39"/>
    </row>
    <row r="38" spans="2:54" s="2" customFormat="1" ht="21" x14ac:dyDescent="0.4">
      <c r="B38" s="44"/>
      <c r="C38" s="44"/>
      <c r="D38" s="44"/>
      <c r="E38" s="44"/>
      <c r="F38" s="44"/>
    </row>
    <row r="39" spans="2:54" s="2" customFormat="1" ht="21" x14ac:dyDescent="0.4">
      <c r="B39" s="44"/>
      <c r="C39" s="44"/>
      <c r="D39" s="44"/>
      <c r="E39" s="44"/>
      <c r="F39" s="44"/>
    </row>
    <row r="40" spans="2:54" s="2" customFormat="1" ht="21" x14ac:dyDescent="0.4">
      <c r="B40" s="44"/>
      <c r="C40" s="44"/>
      <c r="D40" s="44"/>
      <c r="E40" s="44"/>
      <c r="F40" s="44"/>
    </row>
    <row r="41" spans="2:54" s="2" customFormat="1" x14ac:dyDescent="0.3"/>
    <row r="42" spans="2:54" s="2" customFormat="1" x14ac:dyDescent="0.3"/>
    <row r="43" spans="2:54" s="2" customFormat="1" x14ac:dyDescent="0.3"/>
    <row r="44" spans="2:54" s="2" customFormat="1" x14ac:dyDescent="0.3"/>
    <row r="45" spans="2:54" s="2" customFormat="1" x14ac:dyDescent="0.3"/>
    <row r="46" spans="2:54" s="2" customFormat="1" x14ac:dyDescent="0.3"/>
    <row r="47" spans="2:54" s="2" customFormat="1" x14ac:dyDescent="0.3"/>
    <row r="48" spans="2:54"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sheetData>
  <sheetProtection algorithmName="SHA-512" hashValue="PYOopZdj/b4TkdgT48GgticXIjn7xzujyw84voRJfQPJ9bCb6Z7IBvWifjvjtFALC9Eam7H7prkur3an+sbvuw==" saltValue="T82qw6vcaf8ZRmFT4AdWvg==" spinCount="100000" sheet="1" formatRows="0" selectLockedCells="1"/>
  <mergeCells count="22">
    <mergeCell ref="B1:F1"/>
    <mergeCell ref="B6:F6"/>
    <mergeCell ref="C7:E7"/>
    <mergeCell ref="C8:E8"/>
    <mergeCell ref="C13:D13"/>
    <mergeCell ref="D3:E3"/>
    <mergeCell ref="C4:D4"/>
    <mergeCell ref="B16:F16"/>
    <mergeCell ref="C36:E36"/>
    <mergeCell ref="C17:E17"/>
    <mergeCell ref="B28:F28"/>
    <mergeCell ref="C30:E30"/>
    <mergeCell ref="C31:D31"/>
    <mergeCell ref="C32:D32"/>
    <mergeCell ref="C34:E34"/>
    <mergeCell ref="C35:E35"/>
    <mergeCell ref="C18:E18"/>
    <mergeCell ref="C19:D19"/>
    <mergeCell ref="C20:E20"/>
    <mergeCell ref="B23:F23"/>
    <mergeCell ref="C25:D25"/>
    <mergeCell ref="C26:E26"/>
  </mergeCells>
  <conditionalFormatting sqref="E19">
    <cfRule type="cellIs" dxfId="18" priority="4" operator="equal">
      <formula>"$"</formula>
    </cfRule>
  </conditionalFormatting>
  <conditionalFormatting sqref="E31">
    <cfRule type="cellIs" dxfId="17" priority="3" operator="equal">
      <formula>"$"</formula>
    </cfRule>
  </conditionalFormatting>
  <conditionalFormatting sqref="E32">
    <cfRule type="containsText" dxfId="16" priority="1" operator="containsText" text="Unsure">
      <formula>NOT(ISERROR(SEARCH("Unsure",E32)))</formula>
    </cfRule>
    <cfRule type="containsText" dxfId="15" priority="2" operator="containsText" text="No">
      <formula>NOT(ISERROR(SEARCH("No",E32)))</formula>
    </cfRule>
  </conditionalFormatting>
  <dataValidations count="3">
    <dataValidation type="list" allowBlank="1" showInputMessage="1" showErrorMessage="1" sqref="D12">
      <formula1>"0,0.25,0.5,0.75,1"</formula1>
    </dataValidation>
    <dataValidation type="list" allowBlank="1" showInputMessage="1" showErrorMessage="1" sqref="D11">
      <formula1>"0,1,2,3,4,5,6,7,8"</formula1>
    </dataValidation>
    <dataValidation type="list" allowBlank="1" showInputMessage="1" showErrorMessage="1" sqref="E32">
      <formula1>"Yes,No,Unsure"</formula1>
    </dataValidation>
  </dataValidations>
  <pageMargins left="0.45" right="0.45" top="0.75" bottom="0.75" header="0.3" footer="0.3"/>
  <pageSetup scale="98" fitToHeight="0" orientation="portrait" r:id="rId1"/>
  <headerFooter>
    <oddHeader>&amp;R&amp;"-,Bold Italic"&amp;A</oddHeader>
    <oddFooter>&amp;R&amp;"-,Bold Italic"Page &amp;P of &amp;N</oddFooter>
  </headerFooter>
  <rowBreaks count="1" manualBreakCount="1">
    <brk id="2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B315"/>
  <sheetViews>
    <sheetView showGridLines="0" view="pageBreakPreview" zoomScale="90" zoomScaleNormal="100" zoomScaleSheetLayoutView="90" workbookViewId="0">
      <pane ySplit="1" topLeftCell="A55" activePane="bottomLeft" state="frozen"/>
      <selection pane="bottomLeft" activeCell="D12" sqref="D12"/>
    </sheetView>
  </sheetViews>
  <sheetFormatPr defaultRowHeight="14.4" x14ac:dyDescent="0.3"/>
  <cols>
    <col min="1" max="1" width="1.88671875" customWidth="1"/>
    <col min="2" max="2" width="1.33203125" customWidth="1"/>
    <col min="3" max="3" width="24.33203125" customWidth="1"/>
    <col min="4" max="4" width="21.33203125" customWidth="1"/>
    <col min="5" max="5" width="49.33203125" customWidth="1"/>
    <col min="6" max="6" width="1.44140625" customWidth="1"/>
    <col min="7" max="7" width="1.88671875" customWidth="1"/>
    <col min="8" max="13" width="17.33203125" style="2" customWidth="1"/>
    <col min="14" max="54" width="9.109375" style="2"/>
  </cols>
  <sheetData>
    <row r="1" spans="2:6" ht="23.4" x14ac:dyDescent="0.3">
      <c r="B1" s="150" t="s">
        <v>56</v>
      </c>
      <c r="C1" s="150"/>
      <c r="D1" s="150"/>
      <c r="E1" s="150"/>
      <c r="F1" s="150"/>
    </row>
    <row r="2" spans="2:6" ht="6" customHeight="1" x14ac:dyDescent="0.3">
      <c r="C2" s="1"/>
    </row>
    <row r="3" spans="2:6" ht="15.6" x14ac:dyDescent="0.3">
      <c r="C3" s="57" t="s">
        <v>14</v>
      </c>
      <c r="D3" s="156" t="str">
        <f>IF('GENERAL APPLICANT INFO'!D6="","",'GENERAL APPLICANT INFO'!D6)</f>
        <v/>
      </c>
      <c r="E3" s="156"/>
    </row>
    <row r="4" spans="2:6" ht="15.6" x14ac:dyDescent="0.3">
      <c r="C4" s="157" t="s">
        <v>145</v>
      </c>
      <c r="D4" s="157"/>
      <c r="E4" s="47" t="str">
        <f>IF('GENERAL APPLICANT INFO'!E15="","",'GENERAL APPLICANT INFO'!E15)</f>
        <v/>
      </c>
    </row>
    <row r="5" spans="2:6" ht="6" customHeight="1" thickBot="1" x14ac:dyDescent="0.35">
      <c r="C5" s="1"/>
    </row>
    <row r="6" spans="2:6" ht="25.5" customHeight="1" x14ac:dyDescent="0.3">
      <c r="B6" s="135" t="s">
        <v>42</v>
      </c>
      <c r="C6" s="151"/>
      <c r="D6" s="151"/>
      <c r="E6" s="151"/>
      <c r="F6" s="152"/>
    </row>
    <row r="7" spans="2:6" ht="39" customHeight="1" x14ac:dyDescent="0.3">
      <c r="B7" s="6"/>
      <c r="C7" s="158" t="s">
        <v>77</v>
      </c>
      <c r="D7" s="158"/>
      <c r="E7" s="158"/>
      <c r="F7" s="3"/>
    </row>
    <row r="8" spans="2:6" ht="63" customHeight="1" x14ac:dyDescent="0.3">
      <c r="B8" s="6"/>
      <c r="C8" s="159" t="s">
        <v>21</v>
      </c>
      <c r="D8" s="160"/>
      <c r="E8" s="160"/>
      <c r="F8" s="3"/>
    </row>
    <row r="9" spans="2:6" ht="40.5" customHeight="1" x14ac:dyDescent="0.3">
      <c r="B9" s="6"/>
      <c r="C9" s="161" t="s">
        <v>50</v>
      </c>
      <c r="D9" s="161"/>
      <c r="E9" s="161"/>
      <c r="F9" s="3"/>
    </row>
    <row r="10" spans="2:6" ht="10.5" customHeight="1" x14ac:dyDescent="0.3">
      <c r="B10" s="6"/>
      <c r="C10" s="37"/>
      <c r="F10" s="3"/>
    </row>
    <row r="11" spans="2:6" ht="30.75" customHeight="1" x14ac:dyDescent="0.3">
      <c r="B11" s="6"/>
      <c r="C11" s="13" t="s">
        <v>57</v>
      </c>
      <c r="D11" s="8" t="s">
        <v>103</v>
      </c>
      <c r="E11" s="8" t="s">
        <v>1</v>
      </c>
      <c r="F11" s="3"/>
    </row>
    <row r="12" spans="2:6" ht="58.5" customHeight="1" x14ac:dyDescent="0.3">
      <c r="B12" s="6"/>
      <c r="C12" s="14" t="s">
        <v>2</v>
      </c>
      <c r="D12" s="12" t="s">
        <v>9</v>
      </c>
      <c r="E12" s="15"/>
      <c r="F12" s="3"/>
    </row>
    <row r="13" spans="2:6" ht="58.5" customHeight="1" x14ac:dyDescent="0.3">
      <c r="B13" s="6"/>
      <c r="C13" s="14" t="s">
        <v>3</v>
      </c>
      <c r="D13" s="12" t="s">
        <v>9</v>
      </c>
      <c r="E13" s="15"/>
      <c r="F13" s="3"/>
    </row>
    <row r="14" spans="2:6" ht="58.5" customHeight="1" x14ac:dyDescent="0.3">
      <c r="B14" s="6"/>
      <c r="C14" s="14" t="s">
        <v>4</v>
      </c>
      <c r="D14" s="12" t="s">
        <v>9</v>
      </c>
      <c r="E14" s="15"/>
      <c r="F14" s="3"/>
    </row>
    <row r="15" spans="2:6" ht="58.5" customHeight="1" x14ac:dyDescent="0.3">
      <c r="B15" s="6"/>
      <c r="C15" s="14" t="s">
        <v>5</v>
      </c>
      <c r="D15" s="12" t="s">
        <v>9</v>
      </c>
      <c r="E15" s="15"/>
      <c r="F15" s="3"/>
    </row>
    <row r="16" spans="2:6" ht="58.5" customHeight="1" x14ac:dyDescent="0.3">
      <c r="B16" s="6"/>
      <c r="C16" s="14" t="s">
        <v>6</v>
      </c>
      <c r="D16" s="12" t="s">
        <v>9</v>
      </c>
      <c r="E16" s="15"/>
      <c r="F16" s="3"/>
    </row>
    <row r="17" spans="2:6" ht="58.5" customHeight="1" x14ac:dyDescent="0.3">
      <c r="B17" s="6"/>
      <c r="C17" s="14" t="s">
        <v>7</v>
      </c>
      <c r="D17" s="12" t="s">
        <v>9</v>
      </c>
      <c r="E17" s="15"/>
      <c r="F17" s="3"/>
    </row>
    <row r="18" spans="2:6" ht="58.5" customHeight="1" x14ac:dyDescent="0.3">
      <c r="B18" s="6"/>
      <c r="C18" s="14" t="s">
        <v>8</v>
      </c>
      <c r="D18" s="12" t="s">
        <v>9</v>
      </c>
      <c r="E18" s="15"/>
      <c r="F18" s="3"/>
    </row>
    <row r="19" spans="2:6" ht="46.8" x14ac:dyDescent="0.3">
      <c r="B19" s="6"/>
      <c r="C19" s="51" t="s">
        <v>109</v>
      </c>
      <c r="D19" s="48">
        <f>SUM(D12:D18)</f>
        <v>0</v>
      </c>
      <c r="E19" s="86" t="str">
        <f>IF(D19&gt;50000,"AMOUNT EXCEEDS ALLOWED BUDGET OF $50,000. PLEASE CORRECT THE BUDGET.","")</f>
        <v/>
      </c>
      <c r="F19" s="3"/>
    </row>
    <row r="20" spans="2:6" ht="7.5" customHeight="1" thickBot="1" x14ac:dyDescent="0.35">
      <c r="B20" s="7"/>
      <c r="C20" s="38"/>
      <c r="D20" s="4"/>
      <c r="E20" s="4"/>
      <c r="F20" s="5"/>
    </row>
    <row r="21" spans="2:6" ht="25.5" customHeight="1" x14ac:dyDescent="0.3">
      <c r="B21" s="135" t="s">
        <v>51</v>
      </c>
      <c r="C21" s="151"/>
      <c r="D21" s="151"/>
      <c r="E21" s="151"/>
      <c r="F21" s="152"/>
    </row>
    <row r="22" spans="2:6" ht="25.5" customHeight="1" x14ac:dyDescent="0.3">
      <c r="B22" s="6"/>
      <c r="C22" s="158" t="s">
        <v>52</v>
      </c>
      <c r="D22" s="158"/>
      <c r="E22" s="158"/>
      <c r="F22" s="3"/>
    </row>
    <row r="23" spans="2:6" ht="158.25" customHeight="1" x14ac:dyDescent="0.3">
      <c r="B23" s="6"/>
      <c r="C23" s="154" t="s">
        <v>144</v>
      </c>
      <c r="D23" s="155"/>
      <c r="E23" s="155"/>
      <c r="F23" s="3"/>
    </row>
    <row r="24" spans="2:6" ht="10.5" customHeight="1" x14ac:dyDescent="0.3">
      <c r="B24" s="6"/>
      <c r="C24" s="37"/>
      <c r="F24" s="3"/>
    </row>
    <row r="25" spans="2:6" ht="33.75" customHeight="1" x14ac:dyDescent="0.3">
      <c r="B25" s="6"/>
      <c r="C25" s="13" t="s">
        <v>86</v>
      </c>
      <c r="D25" s="8" t="s">
        <v>79</v>
      </c>
      <c r="E25" s="8" t="s">
        <v>25</v>
      </c>
      <c r="F25" s="3"/>
    </row>
    <row r="26" spans="2:6" ht="32.25" customHeight="1" x14ac:dyDescent="0.3">
      <c r="B26" s="6"/>
      <c r="C26" s="14" t="s">
        <v>104</v>
      </c>
      <c r="D26" s="46"/>
      <c r="E26" s="50" t="str">
        <f>IF(D26="","$",(D26*90000))</f>
        <v>$</v>
      </c>
      <c r="F26" s="3"/>
    </row>
    <row r="27" spans="2:6" ht="32.25" customHeight="1" x14ac:dyDescent="0.3">
      <c r="B27" s="6"/>
      <c r="C27" s="14" t="s">
        <v>105</v>
      </c>
      <c r="D27" s="46"/>
      <c r="E27" s="50" t="str">
        <f>IF(D27="","$",(D27*65000))</f>
        <v>$</v>
      </c>
      <c r="F27" s="3"/>
    </row>
    <row r="28" spans="2:6" ht="32.25" customHeight="1" x14ac:dyDescent="0.3">
      <c r="B28" s="6"/>
      <c r="C28" s="14" t="s">
        <v>106</v>
      </c>
      <c r="D28" s="46"/>
      <c r="E28" s="50" t="str">
        <f>IF(D28="","$",(D28*62000))</f>
        <v>$</v>
      </c>
      <c r="F28" s="3"/>
    </row>
    <row r="29" spans="2:6" ht="32.25" customHeight="1" x14ac:dyDescent="0.3">
      <c r="B29" s="6"/>
      <c r="C29" s="14" t="s">
        <v>107</v>
      </c>
      <c r="D29" s="46"/>
      <c r="E29" s="50" t="str">
        <f>IF(D29="","$",(D29*65000))</f>
        <v>$</v>
      </c>
      <c r="F29" s="3"/>
    </row>
    <row r="30" spans="2:6" ht="32.25" customHeight="1" x14ac:dyDescent="0.3">
      <c r="B30" s="6"/>
      <c r="C30" s="14" t="s">
        <v>141</v>
      </c>
      <c r="D30" s="53"/>
      <c r="E30" s="54"/>
      <c r="F30" s="3"/>
    </row>
    <row r="31" spans="2:6" ht="32.25" customHeight="1" x14ac:dyDescent="0.3">
      <c r="B31" s="6"/>
      <c r="C31" s="55" t="s">
        <v>143</v>
      </c>
      <c r="D31" s="46" t="s">
        <v>142</v>
      </c>
      <c r="E31" s="12"/>
      <c r="F31" s="3"/>
    </row>
    <row r="32" spans="2:6" ht="32.25" customHeight="1" x14ac:dyDescent="0.3">
      <c r="B32" s="6"/>
      <c r="C32" s="55" t="s">
        <v>143</v>
      </c>
      <c r="D32" s="46" t="s">
        <v>142</v>
      </c>
      <c r="E32" s="12"/>
      <c r="F32" s="3"/>
    </row>
    <row r="33" spans="2:54" ht="32.25" customHeight="1" x14ac:dyDescent="0.3">
      <c r="B33" s="6"/>
      <c r="C33" s="55" t="s">
        <v>143</v>
      </c>
      <c r="D33" s="46" t="s">
        <v>142</v>
      </c>
      <c r="E33" s="12"/>
      <c r="F33" s="3"/>
    </row>
    <row r="34" spans="2:54" ht="32.25" customHeight="1" x14ac:dyDescent="0.3">
      <c r="B34" s="6"/>
      <c r="C34" s="55" t="s">
        <v>143</v>
      </c>
      <c r="D34" s="46" t="s">
        <v>142</v>
      </c>
      <c r="E34" s="12"/>
      <c r="F34" s="3"/>
    </row>
    <row r="35" spans="2:54" ht="36" customHeight="1" x14ac:dyDescent="0.3">
      <c r="B35" s="6"/>
      <c r="C35" s="166" t="s">
        <v>108</v>
      </c>
      <c r="D35" s="166"/>
      <c r="E35" s="48">
        <f>SUM(E26:E34)</f>
        <v>0</v>
      </c>
      <c r="F35" s="3"/>
    </row>
    <row r="36" spans="2:54" ht="18" customHeight="1" x14ac:dyDescent="0.3">
      <c r="B36" s="6"/>
      <c r="C36" s="165" t="str">
        <f>IF(E35&gt;282000,"AMOUNT EXCEEDS ALLOWED BUDGET OF $282,000. PLEASE CORRECT THE BUDGET.","")</f>
        <v/>
      </c>
      <c r="D36" s="165"/>
      <c r="E36" s="165"/>
      <c r="F36" s="3"/>
    </row>
    <row r="37" spans="2:54" ht="7.5" customHeight="1" thickBot="1" x14ac:dyDescent="0.35">
      <c r="B37" s="7"/>
      <c r="C37" s="38"/>
      <c r="D37" s="4"/>
      <c r="E37" s="4"/>
      <c r="F37" s="5"/>
    </row>
    <row r="38" spans="2:54" ht="16.2" thickBot="1" x14ac:dyDescent="0.35">
      <c r="C38" s="87"/>
    </row>
    <row r="39" spans="2:54" ht="20.25" customHeight="1" x14ac:dyDescent="0.4">
      <c r="B39" s="124" t="s">
        <v>58</v>
      </c>
      <c r="C39" s="125"/>
      <c r="D39" s="125"/>
      <c r="E39" s="125"/>
      <c r="F39" s="126"/>
      <c r="AN39"/>
      <c r="AO39"/>
      <c r="AP39"/>
      <c r="AQ39"/>
      <c r="AR39"/>
      <c r="AS39"/>
      <c r="AT39"/>
      <c r="AU39"/>
      <c r="AV39"/>
      <c r="AW39"/>
      <c r="AX39"/>
      <c r="AY39"/>
      <c r="AZ39"/>
      <c r="BA39"/>
      <c r="BB39"/>
    </row>
    <row r="40" spans="2:54" s="24" customFormat="1" ht="18" x14ac:dyDescent="0.35">
      <c r="B40" s="23"/>
      <c r="C40" s="162" t="s">
        <v>22</v>
      </c>
      <c r="D40" s="162"/>
      <c r="E40" s="162"/>
      <c r="F40" s="163"/>
      <c r="H40" s="25"/>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2:54" ht="108" customHeight="1" x14ac:dyDescent="0.3">
      <c r="B41" s="6"/>
      <c r="C41" s="164" t="s">
        <v>23</v>
      </c>
      <c r="D41" s="164"/>
      <c r="E41" s="164"/>
      <c r="F41" s="3"/>
      <c r="AN41"/>
      <c r="AO41"/>
      <c r="AP41"/>
      <c r="AQ41"/>
      <c r="AR41"/>
      <c r="AS41"/>
      <c r="AT41"/>
      <c r="AU41"/>
      <c r="AV41"/>
      <c r="AW41"/>
      <c r="AX41"/>
      <c r="AY41"/>
      <c r="AZ41"/>
      <c r="BA41"/>
      <c r="BB41"/>
    </row>
    <row r="42" spans="2:54" ht="40.5" customHeight="1" x14ac:dyDescent="0.3">
      <c r="B42" s="6"/>
      <c r="C42" s="161" t="s">
        <v>68</v>
      </c>
      <c r="D42" s="161"/>
      <c r="E42" s="161"/>
      <c r="F42" s="3"/>
    </row>
    <row r="43" spans="2:54" ht="7.5" customHeight="1" x14ac:dyDescent="0.3">
      <c r="B43" s="6"/>
      <c r="C43" s="20"/>
      <c r="F43" s="3"/>
      <c r="AN43"/>
      <c r="AO43"/>
      <c r="AP43"/>
      <c r="AQ43"/>
      <c r="AR43"/>
      <c r="AS43"/>
      <c r="AT43"/>
      <c r="AU43"/>
      <c r="AV43"/>
      <c r="AW43"/>
      <c r="AX43"/>
      <c r="AY43"/>
      <c r="AZ43"/>
      <c r="BA43"/>
      <c r="BB43"/>
    </row>
    <row r="44" spans="2:54" ht="34.799999999999997" x14ac:dyDescent="0.3">
      <c r="B44" s="6"/>
      <c r="C44" s="16" t="s">
        <v>57</v>
      </c>
      <c r="D44" s="17" t="s">
        <v>25</v>
      </c>
      <c r="E44" s="17" t="s">
        <v>1</v>
      </c>
      <c r="F44" s="3"/>
      <c r="AN44"/>
      <c r="AO44"/>
      <c r="AP44"/>
      <c r="AQ44"/>
      <c r="AR44"/>
      <c r="AS44"/>
      <c r="AT44"/>
      <c r="AU44"/>
      <c r="AV44"/>
      <c r="AW44"/>
      <c r="AX44"/>
      <c r="AY44"/>
      <c r="AZ44"/>
      <c r="BA44"/>
      <c r="BB44"/>
    </row>
    <row r="45" spans="2:54" ht="51.9" customHeight="1" x14ac:dyDescent="0.3">
      <c r="B45" s="6"/>
      <c r="C45" s="19" t="s">
        <v>10</v>
      </c>
      <c r="D45" s="12" t="s">
        <v>9</v>
      </c>
      <c r="E45" s="21"/>
      <c r="F45" s="3"/>
      <c r="AN45"/>
      <c r="AO45"/>
      <c r="AP45"/>
      <c r="AQ45"/>
      <c r="AR45"/>
      <c r="AS45"/>
      <c r="AT45"/>
      <c r="AU45"/>
      <c r="AV45"/>
      <c r="AW45"/>
      <c r="AX45"/>
      <c r="AY45"/>
      <c r="AZ45"/>
      <c r="BA45"/>
      <c r="BB45"/>
    </row>
    <row r="46" spans="2:54" ht="51.9" customHeight="1" x14ac:dyDescent="0.3">
      <c r="B46" s="6"/>
      <c r="C46" s="19" t="s">
        <v>11</v>
      </c>
      <c r="D46" s="12" t="s">
        <v>9</v>
      </c>
      <c r="E46" s="21"/>
      <c r="F46" s="3"/>
      <c r="AN46"/>
      <c r="AO46"/>
      <c r="AP46"/>
      <c r="AQ46"/>
      <c r="AR46"/>
      <c r="AS46"/>
      <c r="AT46"/>
      <c r="AU46"/>
      <c r="AV46"/>
      <c r="AW46"/>
      <c r="AX46"/>
      <c r="AY46"/>
      <c r="AZ46"/>
      <c r="BA46"/>
      <c r="BB46"/>
    </row>
    <row r="47" spans="2:54" ht="51.9" customHeight="1" x14ac:dyDescent="0.3">
      <c r="B47" s="6"/>
      <c r="C47" s="19" t="s">
        <v>12</v>
      </c>
      <c r="D47" s="12" t="s">
        <v>9</v>
      </c>
      <c r="E47" s="21"/>
      <c r="F47" s="3"/>
      <c r="AN47"/>
      <c r="AO47"/>
      <c r="AP47"/>
      <c r="AQ47"/>
      <c r="AR47"/>
      <c r="AS47"/>
      <c r="AT47"/>
      <c r="AU47"/>
      <c r="AV47"/>
      <c r="AW47"/>
      <c r="AX47"/>
      <c r="AY47"/>
      <c r="AZ47"/>
      <c r="BA47"/>
      <c r="BB47"/>
    </row>
    <row r="48" spans="2:54" ht="51.9" customHeight="1" x14ac:dyDescent="0.3">
      <c r="B48" s="6"/>
      <c r="C48" s="19" t="s">
        <v>67</v>
      </c>
      <c r="D48" s="12" t="s">
        <v>9</v>
      </c>
      <c r="E48" s="21"/>
      <c r="F48" s="3"/>
      <c r="AN48"/>
      <c r="AO48"/>
      <c r="AP48"/>
      <c r="AQ48"/>
      <c r="AR48"/>
      <c r="AS48"/>
      <c r="AT48"/>
      <c r="AU48"/>
      <c r="AV48"/>
      <c r="AW48"/>
      <c r="AX48"/>
      <c r="AY48"/>
      <c r="AZ48"/>
      <c r="BA48"/>
      <c r="BB48"/>
    </row>
    <row r="49" spans="2:54" ht="50.25" customHeight="1" x14ac:dyDescent="0.3">
      <c r="B49" s="6"/>
      <c r="C49" s="19" t="s">
        <v>66</v>
      </c>
      <c r="D49" s="12" t="s">
        <v>9</v>
      </c>
      <c r="E49" s="21"/>
      <c r="F49" s="3"/>
      <c r="AN49"/>
      <c r="AO49"/>
      <c r="AP49"/>
      <c r="AQ49"/>
      <c r="AR49"/>
      <c r="AS49"/>
      <c r="AT49"/>
      <c r="AU49"/>
      <c r="AV49"/>
      <c r="AW49"/>
      <c r="AX49"/>
      <c r="AY49"/>
      <c r="AZ49"/>
      <c r="BA49"/>
      <c r="BB49"/>
    </row>
    <row r="50" spans="2:54" ht="48.75" customHeight="1" x14ac:dyDescent="0.3">
      <c r="B50" s="6"/>
      <c r="C50" s="19" t="s">
        <v>65</v>
      </c>
      <c r="D50" s="12" t="s">
        <v>9</v>
      </c>
      <c r="E50" s="21"/>
      <c r="F50" s="3"/>
      <c r="AN50"/>
      <c r="AO50"/>
      <c r="AP50"/>
      <c r="AQ50"/>
      <c r="AR50"/>
      <c r="AS50"/>
      <c r="AT50"/>
      <c r="AU50"/>
      <c r="AV50"/>
      <c r="AW50"/>
      <c r="AX50"/>
      <c r="AY50"/>
      <c r="AZ50"/>
      <c r="BA50"/>
      <c r="BB50"/>
    </row>
    <row r="51" spans="2:54" ht="48" customHeight="1" x14ac:dyDescent="0.3">
      <c r="B51" s="6"/>
      <c r="C51" s="19" t="s">
        <v>64</v>
      </c>
      <c r="D51" s="12" t="s">
        <v>9</v>
      </c>
      <c r="E51" s="21"/>
      <c r="F51" s="3"/>
      <c r="AN51"/>
      <c r="AO51"/>
      <c r="AP51"/>
      <c r="AQ51"/>
      <c r="AR51"/>
      <c r="AS51"/>
      <c r="AT51"/>
      <c r="AU51"/>
      <c r="AV51"/>
      <c r="AW51"/>
      <c r="AX51"/>
      <c r="AY51"/>
      <c r="AZ51"/>
      <c r="BA51"/>
      <c r="BB51"/>
    </row>
    <row r="52" spans="2:54" ht="46.5" customHeight="1" x14ac:dyDescent="0.3">
      <c r="B52" s="6"/>
      <c r="C52" s="19" t="s">
        <v>63</v>
      </c>
      <c r="D52" s="12" t="s">
        <v>9</v>
      </c>
      <c r="E52" s="21"/>
      <c r="F52" s="3"/>
      <c r="AN52"/>
      <c r="AO52"/>
      <c r="AP52"/>
      <c r="AQ52"/>
      <c r="AR52"/>
      <c r="AS52"/>
      <c r="AT52"/>
      <c r="AU52"/>
      <c r="AV52"/>
      <c r="AW52"/>
      <c r="AX52"/>
      <c r="AY52"/>
      <c r="AZ52"/>
      <c r="BA52"/>
      <c r="BB52"/>
    </row>
    <row r="53" spans="2:54" ht="46.5" customHeight="1" x14ac:dyDescent="0.3">
      <c r="B53" s="6"/>
      <c r="C53" s="19" t="s">
        <v>62</v>
      </c>
      <c r="D53" s="12" t="s">
        <v>9</v>
      </c>
      <c r="E53" s="21"/>
      <c r="F53" s="3"/>
      <c r="AN53"/>
      <c r="AO53"/>
      <c r="AP53"/>
      <c r="AQ53"/>
      <c r="AR53"/>
      <c r="AS53"/>
      <c r="AT53"/>
      <c r="AU53"/>
      <c r="AV53"/>
      <c r="AW53"/>
      <c r="AX53"/>
      <c r="AY53"/>
      <c r="AZ53"/>
      <c r="BA53"/>
      <c r="BB53"/>
    </row>
    <row r="54" spans="2:54" ht="45.75" customHeight="1" x14ac:dyDescent="0.3">
      <c r="B54" s="6"/>
      <c r="C54" s="19" t="s">
        <v>61</v>
      </c>
      <c r="D54" s="12" t="s">
        <v>9</v>
      </c>
      <c r="E54" s="21"/>
      <c r="F54" s="3"/>
      <c r="AN54"/>
      <c r="AO54"/>
      <c r="AP54"/>
      <c r="AQ54"/>
      <c r="AR54"/>
      <c r="AS54"/>
      <c r="AT54"/>
      <c r="AU54"/>
      <c r="AV54"/>
      <c r="AW54"/>
      <c r="AX54"/>
      <c r="AY54"/>
      <c r="AZ54"/>
      <c r="BA54"/>
      <c r="BB54"/>
    </row>
    <row r="55" spans="2:54" ht="51.9" customHeight="1" x14ac:dyDescent="0.3">
      <c r="B55" s="6"/>
      <c r="C55" s="19" t="s">
        <v>60</v>
      </c>
      <c r="D55" s="12" t="s">
        <v>9</v>
      </c>
      <c r="E55" s="21"/>
      <c r="F55" s="3"/>
      <c r="AN55"/>
      <c r="AO55"/>
      <c r="AP55"/>
      <c r="AQ55"/>
      <c r="AR55"/>
      <c r="AS55"/>
      <c r="AT55"/>
      <c r="AU55"/>
      <c r="AV55"/>
      <c r="AW55"/>
      <c r="AX55"/>
      <c r="AY55"/>
      <c r="AZ55"/>
      <c r="BA55"/>
      <c r="BB55"/>
    </row>
    <row r="56" spans="2:54" ht="41.25" customHeight="1" x14ac:dyDescent="0.3">
      <c r="B56" s="6"/>
      <c r="C56" s="19" t="s">
        <v>59</v>
      </c>
      <c r="D56" s="12" t="s">
        <v>9</v>
      </c>
      <c r="E56" s="21"/>
      <c r="F56" s="3"/>
      <c r="AN56"/>
      <c r="AO56"/>
      <c r="AP56"/>
      <c r="AQ56"/>
      <c r="AR56"/>
      <c r="AS56"/>
      <c r="AT56"/>
      <c r="AU56"/>
      <c r="AV56"/>
      <c r="AW56"/>
      <c r="AX56"/>
      <c r="AY56"/>
      <c r="AZ56"/>
      <c r="BA56"/>
      <c r="BB56"/>
    </row>
    <row r="57" spans="2:54" ht="48" customHeight="1" x14ac:dyDescent="0.3">
      <c r="B57" s="6"/>
      <c r="C57" s="19" t="s">
        <v>13</v>
      </c>
      <c r="D57" s="12" t="s">
        <v>9</v>
      </c>
      <c r="E57" s="21"/>
      <c r="F57" s="3"/>
      <c r="AN57"/>
      <c r="AO57"/>
      <c r="AP57"/>
      <c r="AQ57"/>
      <c r="AR57"/>
      <c r="AS57"/>
      <c r="AT57"/>
      <c r="AU57"/>
      <c r="AV57"/>
      <c r="AW57"/>
      <c r="AX57"/>
      <c r="AY57"/>
      <c r="AZ57"/>
      <c r="BA57"/>
      <c r="BB57"/>
    </row>
    <row r="58" spans="2:54" ht="45.75" customHeight="1" x14ac:dyDescent="0.3">
      <c r="B58" s="6"/>
      <c r="C58" s="88" t="s">
        <v>110</v>
      </c>
      <c r="D58" s="48">
        <f>SUM(D45:D57)</f>
        <v>0</v>
      </c>
      <c r="E58" s="86" t="str">
        <f>IF(D58&gt;50000,"AMOUNT EXCEEDS ALLOWED BUDGET OF $50,000. PLEASE CORRECT THE BUDGET.","")</f>
        <v/>
      </c>
      <c r="F58" s="3"/>
      <c r="AN58"/>
      <c r="AO58"/>
      <c r="AP58"/>
      <c r="AQ58"/>
      <c r="AR58"/>
      <c r="AS58"/>
      <c r="AT58"/>
      <c r="AU58"/>
      <c r="AV58"/>
      <c r="AW58"/>
      <c r="AX58"/>
      <c r="AY58"/>
      <c r="AZ58"/>
      <c r="BA58"/>
      <c r="BB58"/>
    </row>
    <row r="59" spans="2:54" ht="5.25" customHeight="1" thickBot="1" x14ac:dyDescent="0.35">
      <c r="B59" s="7"/>
      <c r="C59" s="4"/>
      <c r="D59" s="4"/>
      <c r="E59" s="4"/>
      <c r="F59" s="5"/>
    </row>
    <row r="60" spans="2:54" ht="5.25" customHeight="1" thickBot="1" x14ac:dyDescent="0.35"/>
    <row r="61" spans="2:54" ht="25.5" customHeight="1" x14ac:dyDescent="0.3">
      <c r="B61" s="138" t="s">
        <v>44</v>
      </c>
      <c r="C61" s="139"/>
      <c r="D61" s="139"/>
      <c r="E61" s="139"/>
      <c r="F61" s="140"/>
    </row>
    <row r="62" spans="2:54" ht="18" x14ac:dyDescent="0.3">
      <c r="B62" s="6"/>
      <c r="C62" s="89" t="s">
        <v>48</v>
      </c>
      <c r="F62" s="3"/>
    </row>
    <row r="63" spans="2:54" ht="46.5" customHeight="1" x14ac:dyDescent="0.3">
      <c r="B63" s="6"/>
      <c r="C63" s="161" t="s">
        <v>55</v>
      </c>
      <c r="D63" s="161"/>
      <c r="E63" s="161"/>
      <c r="F63" s="3"/>
    </row>
    <row r="64" spans="2:54" ht="31.5" customHeight="1" x14ac:dyDescent="0.3">
      <c r="B64" s="6"/>
      <c r="C64" s="141" t="s">
        <v>111</v>
      </c>
      <c r="D64" s="142"/>
      <c r="E64" s="48" t="str">
        <f>IF((D19+E35+D58)=0,"$",(0.05*(D19+E35+D58)))</f>
        <v>$</v>
      </c>
      <c r="F64" s="3"/>
    </row>
    <row r="65" spans="2:6" ht="20.25" customHeight="1" x14ac:dyDescent="0.3">
      <c r="B65" s="6"/>
      <c r="C65" s="144" t="str">
        <f>IF(E64="$","",IF(E64&gt;20000,"AMOUNT EXCEEDS ALLOWED BUDGET OF $20,000. PLEASE CORRECT THE BUDGET.",""))</f>
        <v/>
      </c>
      <c r="D65" s="145"/>
      <c r="E65" s="146"/>
      <c r="F65" s="3"/>
    </row>
    <row r="66" spans="2:6" ht="5.25" customHeight="1" thickBot="1" x14ac:dyDescent="0.35">
      <c r="B66" s="7"/>
      <c r="C66" s="4"/>
      <c r="D66" s="4"/>
      <c r="E66" s="4"/>
      <c r="F66" s="5"/>
    </row>
    <row r="67" spans="2:6" ht="5.25" customHeight="1" thickBot="1" x14ac:dyDescent="0.35"/>
    <row r="68" spans="2:6" ht="21" x14ac:dyDescent="0.3">
      <c r="B68" s="101" t="s">
        <v>53</v>
      </c>
      <c r="C68" s="102"/>
      <c r="D68" s="102"/>
      <c r="E68" s="102"/>
      <c r="F68" s="103"/>
    </row>
    <row r="69" spans="2:6" ht="60.75" customHeight="1" thickBot="1" x14ac:dyDescent="0.45">
      <c r="B69" s="42"/>
      <c r="C69" s="134" t="s">
        <v>54</v>
      </c>
      <c r="D69" s="134"/>
      <c r="E69" s="134"/>
      <c r="F69" s="43"/>
    </row>
    <row r="70" spans="2:6" ht="7.5" customHeight="1" thickBot="1" x14ac:dyDescent="0.45">
      <c r="B70" s="39"/>
      <c r="C70" s="39"/>
      <c r="D70" s="39"/>
      <c r="E70" s="39"/>
      <c r="F70" s="39"/>
    </row>
    <row r="71" spans="2:6" ht="24" customHeight="1" x14ac:dyDescent="0.3">
      <c r="B71" s="101" t="s">
        <v>74</v>
      </c>
      <c r="C71" s="102"/>
      <c r="D71" s="102"/>
      <c r="E71" s="102"/>
      <c r="F71" s="103"/>
    </row>
    <row r="72" spans="2:6" ht="6" customHeight="1" x14ac:dyDescent="0.4">
      <c r="B72" s="40"/>
      <c r="C72" s="39"/>
      <c r="D72" s="39"/>
      <c r="E72" s="39"/>
      <c r="F72" s="41"/>
    </row>
    <row r="73" spans="2:6" ht="43.5" customHeight="1" x14ac:dyDescent="0.4">
      <c r="B73" s="40"/>
      <c r="C73" s="147" t="s">
        <v>102</v>
      </c>
      <c r="D73" s="148"/>
      <c r="E73" s="49" t="str">
        <f>IF(AND(D19=0,E35=0,D58=0),"$",(D19+E35+D58+E64))</f>
        <v>$</v>
      </c>
      <c r="F73" s="41"/>
    </row>
    <row r="74" spans="2:6" ht="6.75" customHeight="1" thickBot="1" x14ac:dyDescent="0.45">
      <c r="B74" s="42"/>
      <c r="C74" s="149"/>
      <c r="D74" s="149"/>
      <c r="E74" s="149"/>
      <c r="F74" s="43"/>
    </row>
    <row r="75" spans="2:6" ht="5.25" customHeight="1" thickBot="1" x14ac:dyDescent="0.35"/>
    <row r="76" spans="2:6" ht="21" x14ac:dyDescent="0.3">
      <c r="B76" s="101" t="s">
        <v>47</v>
      </c>
      <c r="C76" s="102"/>
      <c r="D76" s="102"/>
      <c r="E76" s="102"/>
      <c r="F76" s="103"/>
    </row>
    <row r="77" spans="2:6" ht="21.6" thickBot="1" x14ac:dyDescent="0.45">
      <c r="B77" s="42"/>
      <c r="C77" s="167" t="s">
        <v>49</v>
      </c>
      <c r="D77" s="167"/>
      <c r="E77" s="167"/>
      <c r="F77" s="43"/>
    </row>
    <row r="78" spans="2:6" ht="6.75" customHeight="1" x14ac:dyDescent="0.4">
      <c r="B78" s="39"/>
      <c r="C78" s="39"/>
      <c r="D78" s="39"/>
      <c r="E78" s="39"/>
      <c r="F78" s="39"/>
    </row>
    <row r="79" spans="2:6" s="2" customFormat="1" ht="21" x14ac:dyDescent="0.4">
      <c r="B79" s="44"/>
      <c r="C79" s="44"/>
      <c r="D79" s="44"/>
      <c r="E79" s="44"/>
      <c r="F79" s="44"/>
    </row>
    <row r="80" spans="2:6" s="2" customFormat="1" ht="21" x14ac:dyDescent="0.4">
      <c r="B80" s="44"/>
      <c r="C80" s="44"/>
      <c r="D80" s="44"/>
      <c r="E80" s="44"/>
      <c r="F80" s="44"/>
    </row>
    <row r="81" spans="2:6" s="2" customFormat="1" ht="21" x14ac:dyDescent="0.4">
      <c r="B81" s="44"/>
      <c r="C81" s="44"/>
      <c r="D81" s="44"/>
      <c r="E81" s="44"/>
      <c r="F81" s="44"/>
    </row>
    <row r="82" spans="2:6" s="2" customFormat="1" x14ac:dyDescent="0.3"/>
    <row r="83" spans="2:6" s="2" customFormat="1" x14ac:dyDescent="0.3"/>
    <row r="84" spans="2:6" s="2" customFormat="1" x14ac:dyDescent="0.3"/>
    <row r="85" spans="2:6" s="2" customFormat="1" x14ac:dyDescent="0.3"/>
    <row r="86" spans="2:6" s="2" customFormat="1" x14ac:dyDescent="0.3"/>
    <row r="87" spans="2:6" s="2" customFormat="1" x14ac:dyDescent="0.3"/>
    <row r="88" spans="2:6" s="2" customFormat="1" x14ac:dyDescent="0.3"/>
    <row r="89" spans="2:6" s="2" customFormat="1" x14ac:dyDescent="0.3"/>
    <row r="90" spans="2:6" s="2" customFormat="1" x14ac:dyDescent="0.3"/>
    <row r="91" spans="2:6" s="2" customFormat="1" x14ac:dyDescent="0.3"/>
    <row r="92" spans="2:6" s="2" customFormat="1" x14ac:dyDescent="0.3"/>
    <row r="93" spans="2:6" s="2" customFormat="1" x14ac:dyDescent="0.3"/>
    <row r="94" spans="2:6" s="2" customFormat="1" x14ac:dyDescent="0.3"/>
    <row r="95" spans="2:6" s="2" customFormat="1" x14ac:dyDescent="0.3"/>
    <row r="96" spans="2: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sheetData>
  <sheetProtection algorithmName="SHA-512" hashValue="IjrVrBP5LAGz4YJUF5hol19c6hXRp+zI3HQWUvF68zN7n8zQLw+RTK5FwQ2Tg9ORnKBoGAC7TbNYgsjTK67FVQ==" saltValue="RzKkeV14G40VWPeYsPA7MA==" spinCount="100000" sheet="1" objects="1" scenarios="1" formatRows="0" selectLockedCells="1"/>
  <mergeCells count="27">
    <mergeCell ref="C4:D4"/>
    <mergeCell ref="B76:F76"/>
    <mergeCell ref="C77:E77"/>
    <mergeCell ref="B71:F71"/>
    <mergeCell ref="C73:D73"/>
    <mergeCell ref="C63:E63"/>
    <mergeCell ref="C74:E74"/>
    <mergeCell ref="B68:F68"/>
    <mergeCell ref="C69:E69"/>
    <mergeCell ref="C64:D64"/>
    <mergeCell ref="C65:E65"/>
    <mergeCell ref="B1:F1"/>
    <mergeCell ref="B6:F6"/>
    <mergeCell ref="C8:E8"/>
    <mergeCell ref="C9:E9"/>
    <mergeCell ref="B61:F61"/>
    <mergeCell ref="B39:F39"/>
    <mergeCell ref="C40:F40"/>
    <mergeCell ref="C41:E41"/>
    <mergeCell ref="C42:E42"/>
    <mergeCell ref="C36:E36"/>
    <mergeCell ref="D3:E3"/>
    <mergeCell ref="C7:E7"/>
    <mergeCell ref="B21:F21"/>
    <mergeCell ref="C22:E22"/>
    <mergeCell ref="C23:E23"/>
    <mergeCell ref="C35:D35"/>
  </mergeCells>
  <conditionalFormatting sqref="E64">
    <cfRule type="cellIs" dxfId="14" priority="7" operator="equal">
      <formula>"$"</formula>
    </cfRule>
  </conditionalFormatting>
  <conditionalFormatting sqref="D19">
    <cfRule type="cellIs" dxfId="13" priority="4" operator="greaterThan">
      <formula>50000</formula>
    </cfRule>
  </conditionalFormatting>
  <conditionalFormatting sqref="D58">
    <cfRule type="cellIs" dxfId="12" priority="2" operator="greaterThan">
      <formula>50000</formula>
    </cfRule>
  </conditionalFormatting>
  <conditionalFormatting sqref="E35">
    <cfRule type="cellIs" dxfId="11" priority="1" operator="greaterThan">
      <formula>282000</formula>
    </cfRule>
  </conditionalFormatting>
  <dataValidations count="1">
    <dataValidation type="list" allowBlank="1" showInputMessage="1" showErrorMessage="1" sqref="D26:D30">
      <formula1>"1,0"</formula1>
    </dataValidation>
  </dataValidations>
  <pageMargins left="0.45" right="0.45" top="0.75" bottom="0.75" header="0.3" footer="0.3"/>
  <pageSetup scale="95" fitToHeight="0" orientation="portrait" r:id="rId1"/>
  <headerFooter>
    <oddHeader>&amp;R&amp;"-,Bold Italic"&amp;A</oddHeader>
    <oddFooter>&amp;R&amp;"-,Bold Italic"Page &amp;P of &amp;N</oddFooter>
  </headerFooter>
  <rowBreaks count="3" manualBreakCount="3">
    <brk id="20" max="6" man="1"/>
    <brk id="38" max="6" man="1"/>
    <brk id="5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BB287"/>
  <sheetViews>
    <sheetView showGridLines="0" view="pageBreakPreview" zoomScale="90" zoomScaleNormal="100" zoomScaleSheetLayoutView="90" workbookViewId="0">
      <pane ySplit="1" topLeftCell="A38" activePane="bottomLeft" state="frozen"/>
      <selection pane="bottomLeft" activeCell="D11" sqref="D11"/>
    </sheetView>
  </sheetViews>
  <sheetFormatPr defaultRowHeight="14.4" x14ac:dyDescent="0.3"/>
  <cols>
    <col min="1" max="2" width="1.88671875" customWidth="1"/>
    <col min="3" max="3" width="24.33203125" customWidth="1"/>
    <col min="4" max="4" width="21.33203125" customWidth="1"/>
    <col min="5" max="5" width="50.33203125" customWidth="1"/>
    <col min="6" max="7" width="1.88671875" customWidth="1"/>
    <col min="8" max="13" width="17.33203125" style="2" customWidth="1"/>
    <col min="14" max="54" width="9.109375" style="2"/>
  </cols>
  <sheetData>
    <row r="1" spans="2:54" ht="23.4" x14ac:dyDescent="0.3">
      <c r="B1" s="150" t="s">
        <v>69</v>
      </c>
      <c r="C1" s="150"/>
      <c r="D1" s="150"/>
      <c r="E1" s="150"/>
      <c r="F1" s="150"/>
    </row>
    <row r="2" spans="2:54" ht="6" customHeight="1" x14ac:dyDescent="0.3">
      <c r="C2" s="1"/>
    </row>
    <row r="3" spans="2:54" ht="15.6" x14ac:dyDescent="0.3">
      <c r="C3" s="57" t="s">
        <v>14</v>
      </c>
      <c r="D3" s="156" t="str">
        <f>IF('GENERAL APPLICANT INFO'!D6="","",'GENERAL APPLICANT INFO'!D6)</f>
        <v/>
      </c>
      <c r="E3" s="156"/>
    </row>
    <row r="4" spans="2:54" ht="15.6" x14ac:dyDescent="0.3">
      <c r="C4" s="157" t="s">
        <v>145</v>
      </c>
      <c r="D4" s="157"/>
      <c r="E4" s="47" t="str">
        <f>IF('GENERAL APPLICANT INFO'!E16="","",'GENERAL APPLICANT INFO'!E16)</f>
        <v/>
      </c>
    </row>
    <row r="5" spans="2:54" ht="6" customHeight="1" thickBot="1" x14ac:dyDescent="0.35">
      <c r="C5" s="1"/>
    </row>
    <row r="6" spans="2:54" ht="21" x14ac:dyDescent="0.3">
      <c r="B6" s="135" t="s">
        <v>51</v>
      </c>
      <c r="C6" s="151"/>
      <c r="D6" s="151"/>
      <c r="E6" s="151"/>
      <c r="F6" s="152"/>
    </row>
    <row r="7" spans="2:54" ht="25.5" customHeight="1" x14ac:dyDescent="0.3">
      <c r="B7" s="6"/>
      <c r="C7" s="158" t="s">
        <v>52</v>
      </c>
      <c r="D7" s="158"/>
      <c r="E7" s="158"/>
      <c r="F7" s="3"/>
    </row>
    <row r="8" spans="2:54" ht="80.25" customHeight="1" x14ac:dyDescent="0.3">
      <c r="B8" s="6"/>
      <c r="C8" s="154" t="s">
        <v>124</v>
      </c>
      <c r="D8" s="154"/>
      <c r="E8" s="154"/>
      <c r="F8" s="3"/>
    </row>
    <row r="9" spans="2:54" ht="10.5" customHeight="1" x14ac:dyDescent="0.3">
      <c r="B9" s="6"/>
      <c r="C9" s="37"/>
      <c r="F9" s="3"/>
    </row>
    <row r="10" spans="2:54" ht="30.75" customHeight="1" x14ac:dyDescent="0.3">
      <c r="B10" s="6"/>
      <c r="C10" s="13" t="s">
        <v>86</v>
      </c>
      <c r="D10" s="8" t="s">
        <v>79</v>
      </c>
      <c r="E10" s="8" t="s">
        <v>25</v>
      </c>
      <c r="F10" s="3"/>
    </row>
    <row r="11" spans="2:54" ht="32.25" customHeight="1" x14ac:dyDescent="0.3">
      <c r="B11" s="6"/>
      <c r="C11" s="14" t="s">
        <v>125</v>
      </c>
      <c r="D11" s="46"/>
      <c r="E11" s="50" t="str">
        <f>IF(D11="","$",(D11*85000))</f>
        <v>$</v>
      </c>
      <c r="F11" s="3"/>
    </row>
    <row r="12" spans="2:54" ht="32.25" customHeight="1" x14ac:dyDescent="0.3">
      <c r="B12" s="6"/>
      <c r="C12" s="14" t="s">
        <v>126</v>
      </c>
      <c r="D12" s="46"/>
      <c r="E12" s="50" t="str">
        <f>IF(D12="","$",(D12*75000))</f>
        <v>$</v>
      </c>
      <c r="F12" s="3"/>
    </row>
    <row r="13" spans="2:54" ht="36" customHeight="1" x14ac:dyDescent="0.3">
      <c r="B13" s="6"/>
      <c r="C13" s="170" t="s">
        <v>108</v>
      </c>
      <c r="D13" s="171"/>
      <c r="E13" s="48">
        <f>SUM(E11:E12)</f>
        <v>0</v>
      </c>
      <c r="F13" s="3"/>
    </row>
    <row r="14" spans="2:54" ht="7.5" customHeight="1" thickBot="1" x14ac:dyDescent="0.35">
      <c r="B14" s="7"/>
      <c r="C14" s="38"/>
      <c r="D14" s="4"/>
      <c r="E14" s="4"/>
      <c r="F14" s="5"/>
    </row>
    <row r="15" spans="2:54" ht="16.2" thickBot="1" x14ac:dyDescent="0.35">
      <c r="C15" s="87"/>
    </row>
    <row r="16" spans="2:54" ht="21" x14ac:dyDescent="0.4">
      <c r="B16" s="180" t="s">
        <v>58</v>
      </c>
      <c r="C16" s="181"/>
      <c r="D16" s="181"/>
      <c r="E16" s="181"/>
      <c r="F16" s="182"/>
      <c r="AN16"/>
      <c r="AO16"/>
      <c r="AP16"/>
      <c r="AQ16"/>
      <c r="AR16"/>
      <c r="AS16"/>
      <c r="AT16"/>
      <c r="AU16"/>
      <c r="AV16"/>
      <c r="AW16"/>
      <c r="AX16"/>
      <c r="AY16"/>
      <c r="AZ16"/>
      <c r="BA16"/>
      <c r="BB16"/>
    </row>
    <row r="17" spans="2:54" s="24" customFormat="1" ht="18" x14ac:dyDescent="0.35">
      <c r="B17" s="23"/>
      <c r="C17" s="162" t="s">
        <v>22</v>
      </c>
      <c r="D17" s="162"/>
      <c r="E17" s="162"/>
      <c r="F17" s="163"/>
      <c r="H17" s="25"/>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row>
    <row r="18" spans="2:54" ht="108" customHeight="1" x14ac:dyDescent="0.3">
      <c r="B18" s="6"/>
      <c r="C18" s="164" t="s">
        <v>23</v>
      </c>
      <c r="D18" s="164"/>
      <c r="E18" s="164"/>
      <c r="F18" s="3"/>
      <c r="AN18"/>
      <c r="AO18"/>
      <c r="AP18"/>
      <c r="AQ18"/>
      <c r="AR18"/>
      <c r="AS18"/>
      <c r="AT18"/>
      <c r="AU18"/>
      <c r="AV18"/>
      <c r="AW18"/>
      <c r="AX18"/>
      <c r="AY18"/>
      <c r="AZ18"/>
      <c r="BA18"/>
      <c r="BB18"/>
    </row>
    <row r="19" spans="2:54" ht="40.5" customHeight="1" x14ac:dyDescent="0.3">
      <c r="B19" s="6"/>
      <c r="C19" s="161" t="s">
        <v>70</v>
      </c>
      <c r="D19" s="161"/>
      <c r="E19" s="161"/>
      <c r="F19" s="3"/>
    </row>
    <row r="20" spans="2:54" ht="7.5" customHeight="1" x14ac:dyDescent="0.3">
      <c r="B20" s="6"/>
      <c r="C20" s="20"/>
      <c r="F20" s="3"/>
      <c r="AN20"/>
      <c r="AO20"/>
      <c r="AP20"/>
      <c r="AQ20"/>
      <c r="AR20"/>
      <c r="AS20"/>
      <c r="AT20"/>
      <c r="AU20"/>
      <c r="AV20"/>
      <c r="AW20"/>
      <c r="AX20"/>
      <c r="AY20"/>
      <c r="AZ20"/>
      <c r="BA20"/>
      <c r="BB20"/>
    </row>
    <row r="21" spans="2:54" ht="34.799999999999997" x14ac:dyDescent="0.3">
      <c r="B21" s="6"/>
      <c r="C21" s="16" t="s">
        <v>57</v>
      </c>
      <c r="D21" s="17" t="s">
        <v>0</v>
      </c>
      <c r="E21" s="17" t="s">
        <v>1</v>
      </c>
      <c r="F21" s="3"/>
      <c r="AN21"/>
      <c r="AO21"/>
      <c r="AP21"/>
      <c r="AQ21"/>
      <c r="AR21"/>
      <c r="AS21"/>
      <c r="AT21"/>
      <c r="AU21"/>
      <c r="AV21"/>
      <c r="AW21"/>
      <c r="AX21"/>
      <c r="AY21"/>
      <c r="AZ21"/>
      <c r="BA21"/>
      <c r="BB21"/>
    </row>
    <row r="22" spans="2:54" ht="51.9" customHeight="1" x14ac:dyDescent="0.3">
      <c r="B22" s="6"/>
      <c r="C22" s="19" t="s">
        <v>10</v>
      </c>
      <c r="D22" s="12" t="s">
        <v>9</v>
      </c>
      <c r="E22" s="21"/>
      <c r="F22" s="3"/>
      <c r="AN22"/>
      <c r="AO22"/>
      <c r="AP22"/>
      <c r="AQ22"/>
      <c r="AR22"/>
      <c r="AS22"/>
      <c r="AT22"/>
      <c r="AU22"/>
      <c r="AV22"/>
      <c r="AW22"/>
      <c r="AX22"/>
      <c r="AY22"/>
      <c r="AZ22"/>
      <c r="BA22"/>
      <c r="BB22"/>
    </row>
    <row r="23" spans="2:54" ht="51.9" customHeight="1" x14ac:dyDescent="0.3">
      <c r="B23" s="6"/>
      <c r="C23" s="19" t="s">
        <v>11</v>
      </c>
      <c r="D23" s="12" t="s">
        <v>9</v>
      </c>
      <c r="E23" s="21"/>
      <c r="F23" s="3"/>
      <c r="AN23"/>
      <c r="AO23"/>
      <c r="AP23"/>
      <c r="AQ23"/>
      <c r="AR23"/>
      <c r="AS23"/>
      <c r="AT23"/>
      <c r="AU23"/>
      <c r="AV23"/>
      <c r="AW23"/>
      <c r="AX23"/>
      <c r="AY23"/>
      <c r="AZ23"/>
      <c r="BA23"/>
      <c r="BB23"/>
    </row>
    <row r="24" spans="2:54" ht="51.9" customHeight="1" x14ac:dyDescent="0.3">
      <c r="B24" s="6"/>
      <c r="C24" s="19" t="s">
        <v>64</v>
      </c>
      <c r="D24" s="12" t="s">
        <v>9</v>
      </c>
      <c r="E24" s="21"/>
      <c r="F24" s="3"/>
      <c r="AN24"/>
      <c r="AO24"/>
      <c r="AP24"/>
      <c r="AQ24"/>
      <c r="AR24"/>
      <c r="AS24"/>
      <c r="AT24"/>
      <c r="AU24"/>
      <c r="AV24"/>
      <c r="AW24"/>
      <c r="AX24"/>
      <c r="AY24"/>
      <c r="AZ24"/>
      <c r="BA24"/>
      <c r="BB24"/>
    </row>
    <row r="25" spans="2:54" ht="51.9" customHeight="1" x14ac:dyDescent="0.3">
      <c r="B25" s="6"/>
      <c r="C25" s="19" t="s">
        <v>13</v>
      </c>
      <c r="D25" s="12" t="s">
        <v>9</v>
      </c>
      <c r="E25" s="21"/>
      <c r="F25" s="3"/>
      <c r="AN25"/>
      <c r="AO25"/>
      <c r="AP25"/>
      <c r="AQ25"/>
      <c r="AR25"/>
      <c r="AS25"/>
      <c r="AT25"/>
      <c r="AU25"/>
      <c r="AV25"/>
      <c r="AW25"/>
      <c r="AX25"/>
      <c r="AY25"/>
      <c r="AZ25"/>
      <c r="BA25"/>
      <c r="BB25"/>
    </row>
    <row r="26" spans="2:54" ht="45.75" customHeight="1" x14ac:dyDescent="0.3">
      <c r="B26" s="6"/>
      <c r="C26" s="88" t="s">
        <v>110</v>
      </c>
      <c r="D26" s="48">
        <f>SUM(D22:D25)</f>
        <v>0</v>
      </c>
      <c r="E26" s="86" t="str">
        <f>IF(D26&gt;120000,"AMOUNT EXCEEDS ALLOWED BUDGET OF $120,000. PLEASE CORRECT THE BUDGET.","")</f>
        <v/>
      </c>
      <c r="F26" s="3"/>
      <c r="AN26"/>
      <c r="AO26"/>
      <c r="AP26"/>
      <c r="AQ26"/>
      <c r="AR26"/>
      <c r="AS26"/>
      <c r="AT26"/>
      <c r="AU26"/>
      <c r="AV26"/>
      <c r="AW26"/>
      <c r="AX26"/>
      <c r="AY26"/>
      <c r="AZ26"/>
      <c r="BA26"/>
      <c r="BB26"/>
    </row>
    <row r="27" spans="2:54" ht="5.25" customHeight="1" thickBot="1" x14ac:dyDescent="0.35">
      <c r="B27" s="7"/>
      <c r="C27" s="4"/>
      <c r="D27" s="4"/>
      <c r="E27" s="4"/>
      <c r="F27" s="5"/>
    </row>
    <row r="28" spans="2:54" ht="5.25" customHeight="1" thickBot="1" x14ac:dyDescent="0.35"/>
    <row r="29" spans="2:54" ht="21" x14ac:dyDescent="0.3">
      <c r="B29" s="138" t="s">
        <v>72</v>
      </c>
      <c r="C29" s="139"/>
      <c r="D29" s="139"/>
      <c r="E29" s="139"/>
      <c r="F29" s="140"/>
    </row>
    <row r="30" spans="2:54" ht="18" x14ac:dyDescent="0.3">
      <c r="B30" s="6"/>
      <c r="C30" s="89" t="s">
        <v>71</v>
      </c>
      <c r="F30" s="3"/>
    </row>
    <row r="31" spans="2:54" ht="38.25" customHeight="1" x14ac:dyDescent="0.3">
      <c r="B31" s="6"/>
      <c r="C31" s="168" t="s">
        <v>100</v>
      </c>
      <c r="D31" s="168"/>
      <c r="E31" s="168"/>
      <c r="F31" s="3"/>
    </row>
    <row r="32" spans="2:54" ht="37.5" customHeight="1" x14ac:dyDescent="0.3">
      <c r="B32" s="6"/>
      <c r="C32" s="141" t="s">
        <v>111</v>
      </c>
      <c r="D32" s="142"/>
      <c r="E32" s="48" t="str">
        <f>IF(AND(E13=0,D26=0),"$",(0.05*(E13+D26)))</f>
        <v>$</v>
      </c>
      <c r="F32" s="3"/>
    </row>
    <row r="33" spans="2:54" ht="20.25" customHeight="1" x14ac:dyDescent="0.3">
      <c r="B33" s="6"/>
      <c r="C33" s="144" t="str">
        <f>IF(E32="$","",IF(E32&gt;20000,"AMOUNT EXCEEDS ALLOWED BUDGET OF $20,000- PLEASE CORRECT",""))</f>
        <v/>
      </c>
      <c r="D33" s="145"/>
      <c r="E33" s="169"/>
      <c r="F33" s="3"/>
    </row>
    <row r="34" spans="2:54" ht="5.25" customHeight="1" thickBot="1" x14ac:dyDescent="0.35">
      <c r="B34" s="7"/>
      <c r="C34" s="4"/>
      <c r="D34" s="4"/>
      <c r="E34" s="4"/>
      <c r="F34" s="5"/>
    </row>
    <row r="35" spans="2:54" ht="7.5" customHeight="1" thickBot="1" x14ac:dyDescent="0.45">
      <c r="B35" s="39"/>
      <c r="C35" s="39"/>
      <c r="D35" s="39"/>
      <c r="E35" s="39"/>
      <c r="F35" s="39"/>
    </row>
    <row r="36" spans="2:54" ht="21" x14ac:dyDescent="0.3">
      <c r="B36" s="135" t="s">
        <v>74</v>
      </c>
      <c r="C36" s="151"/>
      <c r="D36" s="151"/>
      <c r="E36" s="151"/>
      <c r="F36" s="152"/>
    </row>
    <row r="37" spans="2:54" ht="6" customHeight="1" x14ac:dyDescent="0.4">
      <c r="B37" s="40"/>
      <c r="C37" s="39"/>
      <c r="D37" s="39"/>
      <c r="E37" s="39"/>
      <c r="F37" s="41"/>
    </row>
    <row r="38" spans="2:54" ht="33" customHeight="1" x14ac:dyDescent="0.4">
      <c r="B38" s="40"/>
      <c r="C38" s="147" t="s">
        <v>102</v>
      </c>
      <c r="D38" s="148"/>
      <c r="E38" s="49" t="str">
        <f>IF(AND(E13=0,D26=0),"$",(E13+D26+E32))</f>
        <v>$</v>
      </c>
      <c r="F38" s="41"/>
    </row>
    <row r="39" spans="2:54" ht="6.75" customHeight="1" thickBot="1" x14ac:dyDescent="0.45">
      <c r="B39" s="42"/>
      <c r="C39" s="173"/>
      <c r="D39" s="173"/>
      <c r="E39" s="173"/>
      <c r="F39" s="43"/>
    </row>
    <row r="40" spans="2:54" ht="8.25" customHeight="1" thickBot="1" x14ac:dyDescent="0.35"/>
    <row r="41" spans="2:54" ht="21" x14ac:dyDescent="0.3">
      <c r="B41" s="135" t="s">
        <v>47</v>
      </c>
      <c r="C41" s="151"/>
      <c r="D41" s="151"/>
      <c r="E41" s="151"/>
      <c r="F41" s="152"/>
    </row>
    <row r="42" spans="2:54" ht="8.25" customHeight="1" x14ac:dyDescent="0.3">
      <c r="B42" s="28"/>
      <c r="C42" s="45"/>
      <c r="D42" s="45"/>
      <c r="E42" s="45"/>
      <c r="F42" s="29"/>
    </row>
    <row r="43" spans="2:54" ht="39" customHeight="1" x14ac:dyDescent="0.3">
      <c r="B43" s="6"/>
      <c r="C43" s="136" t="s">
        <v>75</v>
      </c>
      <c r="D43" s="136"/>
      <c r="E43" s="136"/>
      <c r="F43" s="3"/>
    </row>
    <row r="44" spans="2:54" ht="39.75" customHeight="1" x14ac:dyDescent="0.3">
      <c r="B44" s="6"/>
      <c r="C44" s="129" t="s">
        <v>113</v>
      </c>
      <c r="D44" s="130"/>
      <c r="E44" s="48" t="str">
        <f>IF(AND(E13=0,D26=0),"$",(0.25*E38))</f>
        <v>$</v>
      </c>
      <c r="F44" s="3"/>
      <c r="AS44"/>
      <c r="AT44"/>
      <c r="AU44"/>
      <c r="AV44"/>
      <c r="AW44"/>
      <c r="AX44"/>
      <c r="AY44"/>
      <c r="AZ44"/>
      <c r="BA44"/>
      <c r="BB44"/>
    </row>
    <row r="45" spans="2:54" ht="39.75" customHeight="1" x14ac:dyDescent="0.3">
      <c r="B45" s="6"/>
      <c r="C45" s="170" t="s">
        <v>76</v>
      </c>
      <c r="D45" s="171"/>
      <c r="E45" s="52"/>
      <c r="F45" s="3"/>
      <c r="AS45"/>
      <c r="AT45"/>
      <c r="AU45"/>
      <c r="AV45"/>
      <c r="AW45"/>
      <c r="AX45"/>
      <c r="AY45"/>
      <c r="AZ45"/>
      <c r="BA45"/>
      <c r="BB45"/>
    </row>
    <row r="46" spans="2:54" ht="9.75" customHeight="1" x14ac:dyDescent="0.3">
      <c r="B46" s="6"/>
      <c r="F46" s="3"/>
      <c r="AS46"/>
      <c r="AT46"/>
      <c r="AU46"/>
      <c r="AV46"/>
      <c r="AW46"/>
      <c r="AX46"/>
      <c r="AY46"/>
      <c r="AZ46"/>
      <c r="BA46"/>
      <c r="BB46"/>
    </row>
    <row r="47" spans="2:54" ht="33.75" customHeight="1" x14ac:dyDescent="0.3">
      <c r="B47" s="6"/>
      <c r="C47" s="174" t="s">
        <v>97</v>
      </c>
      <c r="D47" s="175"/>
      <c r="E47" s="176"/>
      <c r="F47" s="3"/>
      <c r="AS47"/>
      <c r="AT47"/>
      <c r="AU47"/>
      <c r="AV47"/>
      <c r="AW47"/>
      <c r="AX47"/>
      <c r="AY47"/>
      <c r="AZ47"/>
      <c r="BA47"/>
      <c r="BB47"/>
    </row>
    <row r="48" spans="2:54" ht="171" customHeight="1" x14ac:dyDescent="0.3">
      <c r="B48" s="6"/>
      <c r="C48" s="177"/>
      <c r="D48" s="178"/>
      <c r="E48" s="179"/>
      <c r="F48" s="3"/>
      <c r="AS48"/>
      <c r="AT48"/>
      <c r="AU48"/>
      <c r="AV48"/>
      <c r="AW48"/>
      <c r="AX48"/>
      <c r="AY48"/>
      <c r="AZ48"/>
      <c r="BA48"/>
      <c r="BB48"/>
    </row>
    <row r="49" spans="2:6" ht="8.25" customHeight="1" thickBot="1" x14ac:dyDescent="0.45">
      <c r="B49" s="42"/>
      <c r="C49" s="172"/>
      <c r="D49" s="172"/>
      <c r="E49" s="172"/>
      <c r="F49" s="43"/>
    </row>
    <row r="50" spans="2:6" ht="6.75" customHeight="1" x14ac:dyDescent="0.4">
      <c r="B50" s="39"/>
      <c r="C50" s="39"/>
      <c r="D50" s="39"/>
      <c r="E50" s="39"/>
      <c r="F50" s="39"/>
    </row>
    <row r="51" spans="2:6" s="2" customFormat="1" ht="21" x14ac:dyDescent="0.4">
      <c r="B51" s="44"/>
      <c r="C51" s="44"/>
      <c r="D51" s="44"/>
      <c r="E51" s="44"/>
      <c r="F51" s="44"/>
    </row>
    <row r="52" spans="2:6" s="2" customFormat="1" ht="21" x14ac:dyDescent="0.4">
      <c r="B52" s="44"/>
      <c r="C52" s="44"/>
      <c r="D52" s="44"/>
      <c r="E52" s="44"/>
      <c r="F52" s="44"/>
    </row>
    <row r="53" spans="2:6" s="2" customFormat="1" ht="21" x14ac:dyDescent="0.4">
      <c r="B53" s="44"/>
      <c r="C53" s="44"/>
      <c r="D53" s="44"/>
      <c r="E53" s="44"/>
      <c r="F53" s="44"/>
    </row>
    <row r="54" spans="2:6" s="2" customFormat="1" x14ac:dyDescent="0.3"/>
    <row r="55" spans="2:6" s="2" customFormat="1" x14ac:dyDescent="0.3"/>
    <row r="56" spans="2:6" s="2" customFormat="1" x14ac:dyDescent="0.3"/>
    <row r="57" spans="2:6" s="2" customFormat="1" x14ac:dyDescent="0.3"/>
    <row r="58" spans="2:6" s="2" customFormat="1" x14ac:dyDescent="0.3"/>
    <row r="59" spans="2:6" s="2" customFormat="1" x14ac:dyDescent="0.3"/>
    <row r="60" spans="2:6" s="2" customFormat="1" x14ac:dyDescent="0.3"/>
    <row r="61" spans="2:6" s="2" customFormat="1" x14ac:dyDescent="0.3"/>
    <row r="62" spans="2:6" s="2" customFormat="1" x14ac:dyDescent="0.3"/>
    <row r="63" spans="2:6" s="2" customFormat="1" x14ac:dyDescent="0.3"/>
    <row r="64" spans="2:6"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sheetData>
  <sheetProtection algorithmName="SHA-512" hashValue="EF7vtA29N2Y4FAfVCCREkx1eSW7ixi6dqBlwfM491jFY35gHxdqob8XuBzqy16/D3gjTSTHTF5Fklaj85GiywQ==" saltValue="uSljATnWjU/2/sCrZZLIIQ==" spinCount="100000" sheet="1" objects="1" scenarios="1" formatRows="0" selectLockedCells="1"/>
  <mergeCells count="25">
    <mergeCell ref="C18:E18"/>
    <mergeCell ref="B1:F1"/>
    <mergeCell ref="B6:F6"/>
    <mergeCell ref="D3:E3"/>
    <mergeCell ref="C4:D4"/>
    <mergeCell ref="C7:E7"/>
    <mergeCell ref="C8:E8"/>
    <mergeCell ref="C13:D13"/>
    <mergeCell ref="B16:F16"/>
    <mergeCell ref="C17:F17"/>
    <mergeCell ref="C43:E43"/>
    <mergeCell ref="C45:D45"/>
    <mergeCell ref="B41:F41"/>
    <mergeCell ref="C49:E49"/>
    <mergeCell ref="B36:F36"/>
    <mergeCell ref="C38:D38"/>
    <mergeCell ref="C39:E39"/>
    <mergeCell ref="C47:E47"/>
    <mergeCell ref="C48:E48"/>
    <mergeCell ref="C44:D44"/>
    <mergeCell ref="C19:E19"/>
    <mergeCell ref="B29:F29"/>
    <mergeCell ref="C31:E31"/>
    <mergeCell ref="C32:D32"/>
    <mergeCell ref="C33:E33"/>
  </mergeCells>
  <conditionalFormatting sqref="E32">
    <cfRule type="cellIs" dxfId="10" priority="6" operator="equal">
      <formula>"$"</formula>
    </cfRule>
  </conditionalFormatting>
  <conditionalFormatting sqref="D26">
    <cfRule type="cellIs" dxfId="9" priority="4" operator="greaterThan">
      <formula>120000</formula>
    </cfRule>
  </conditionalFormatting>
  <conditionalFormatting sqref="E44">
    <cfRule type="cellIs" dxfId="8" priority="3" operator="equal">
      <formula>"$"</formula>
    </cfRule>
  </conditionalFormatting>
  <conditionalFormatting sqref="E45">
    <cfRule type="containsText" dxfId="7" priority="1" operator="containsText" text="Unsure">
      <formula>NOT(ISERROR(SEARCH("Unsure",E45)))</formula>
    </cfRule>
    <cfRule type="containsText" dxfId="6" priority="2" operator="containsText" text="No">
      <formula>NOT(ISERROR(SEARCH("No",E45)))</formula>
    </cfRule>
  </conditionalFormatting>
  <dataValidations count="2">
    <dataValidation type="list" allowBlank="1" showInputMessage="1" showErrorMessage="1" sqref="D11:D12">
      <formula1>"1,0"</formula1>
    </dataValidation>
    <dataValidation type="list" allowBlank="1" showInputMessage="1" showErrorMessage="1" sqref="E45">
      <formula1>"Yes,No,Unsure"</formula1>
    </dataValidation>
  </dataValidations>
  <pageMargins left="0.45" right="0.45" top="0.75" bottom="0.75" header="0.3" footer="0.3"/>
  <pageSetup scale="93" fitToHeight="0" orientation="portrait" r:id="rId1"/>
  <headerFooter>
    <oddHeader>&amp;R&amp;"-,Bold Italic"&amp;A</oddHeader>
    <oddFooter>&amp;R&amp;"-,Bold Italic"Page &amp;P of &amp;N</oddFooter>
  </headerFooter>
  <rowBreaks count="2" manualBreakCount="2">
    <brk id="24" max="6" man="1"/>
    <brk id="46"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BB292"/>
  <sheetViews>
    <sheetView showGridLines="0" zoomScaleNormal="100" workbookViewId="0">
      <pane ySplit="1" topLeftCell="A2" activePane="bottomLeft" state="frozen"/>
      <selection pane="bottomLeft" activeCell="E39" sqref="E39"/>
    </sheetView>
  </sheetViews>
  <sheetFormatPr defaultRowHeight="14.4" x14ac:dyDescent="0.3"/>
  <cols>
    <col min="1" max="2" width="1.88671875" customWidth="1"/>
    <col min="3" max="3" width="22.5546875" customWidth="1"/>
    <col min="4" max="4" width="23" customWidth="1"/>
    <col min="5" max="5" width="49.33203125" customWidth="1"/>
    <col min="6" max="7" width="1.88671875" customWidth="1"/>
    <col min="8" max="13" width="17.33203125" style="2" customWidth="1"/>
    <col min="14" max="54" width="9.109375" style="2"/>
  </cols>
  <sheetData>
    <row r="1" spans="2:6" ht="23.4" x14ac:dyDescent="0.3">
      <c r="B1" s="150" t="s">
        <v>134</v>
      </c>
      <c r="C1" s="150"/>
      <c r="D1" s="150"/>
      <c r="E1" s="150"/>
      <c r="F1" s="150"/>
    </row>
    <row r="2" spans="2:6" ht="6" customHeight="1" x14ac:dyDescent="0.3">
      <c r="C2" s="1"/>
    </row>
    <row r="3" spans="2:6" ht="15.6" x14ac:dyDescent="0.3">
      <c r="C3" s="57" t="s">
        <v>14</v>
      </c>
      <c r="D3" s="156" t="str">
        <f>IF('GENERAL APPLICANT INFO'!D6="","",'GENERAL APPLICANT INFO'!D6)</f>
        <v/>
      </c>
      <c r="E3" s="156"/>
    </row>
    <row r="4" spans="2:6" ht="15.6" x14ac:dyDescent="0.3">
      <c r="C4" s="157" t="s">
        <v>145</v>
      </c>
      <c r="D4" s="157"/>
      <c r="E4" s="47" t="str">
        <f>IF('GENERAL APPLICANT INFO'!E17="","",'GENERAL APPLICANT INFO'!E17)</f>
        <v/>
      </c>
    </row>
    <row r="5" spans="2:6" ht="6" customHeight="1" thickBot="1" x14ac:dyDescent="0.35">
      <c r="C5" s="1"/>
    </row>
    <row r="6" spans="2:6" ht="25.5" customHeight="1" x14ac:dyDescent="0.3">
      <c r="B6" s="135" t="s">
        <v>42</v>
      </c>
      <c r="C6" s="151"/>
      <c r="D6" s="151"/>
      <c r="E6" s="151"/>
      <c r="F6" s="152"/>
    </row>
    <row r="7" spans="2:6" ht="18" x14ac:dyDescent="0.3">
      <c r="B7" s="6"/>
      <c r="C7" s="89" t="s">
        <v>78</v>
      </c>
      <c r="F7" s="3"/>
    </row>
    <row r="8" spans="2:6" ht="63" customHeight="1" x14ac:dyDescent="0.3">
      <c r="B8" s="6"/>
      <c r="C8" s="159" t="s">
        <v>21</v>
      </c>
      <c r="D8" s="160"/>
      <c r="E8" s="160"/>
      <c r="F8" s="3"/>
    </row>
    <row r="9" spans="2:6" ht="77.25" customHeight="1" x14ac:dyDescent="0.3">
      <c r="B9" s="6"/>
      <c r="C9" s="161" t="s">
        <v>135</v>
      </c>
      <c r="D9" s="161"/>
      <c r="E9" s="161"/>
      <c r="F9" s="3"/>
    </row>
    <row r="10" spans="2:6" ht="49.5" customHeight="1" x14ac:dyDescent="0.3">
      <c r="B10" s="6"/>
      <c r="C10" s="159" t="s">
        <v>136</v>
      </c>
      <c r="D10" s="159"/>
      <c r="E10" s="159"/>
      <c r="F10" s="3"/>
    </row>
    <row r="11" spans="2:6" ht="21" customHeight="1" x14ac:dyDescent="0.3">
      <c r="B11" s="6"/>
      <c r="C11" s="90" t="s">
        <v>138</v>
      </c>
      <c r="F11" s="3"/>
    </row>
    <row r="12" spans="2:6" ht="17.25" customHeight="1" x14ac:dyDescent="0.3">
      <c r="B12" s="6"/>
      <c r="C12" s="13" t="s">
        <v>132</v>
      </c>
      <c r="D12" s="8" t="s">
        <v>137</v>
      </c>
      <c r="E12" s="185" t="s">
        <v>140</v>
      </c>
      <c r="F12" s="3"/>
    </row>
    <row r="13" spans="2:6" ht="15.6" x14ac:dyDescent="0.3">
      <c r="B13" s="6"/>
      <c r="C13" s="91" t="s">
        <v>127</v>
      </c>
      <c r="D13" s="52"/>
      <c r="E13" s="185"/>
      <c r="F13" s="3"/>
    </row>
    <row r="14" spans="2:6" ht="15.6" x14ac:dyDescent="0.3">
      <c r="B14" s="6"/>
      <c r="C14" s="91" t="s">
        <v>128</v>
      </c>
      <c r="D14" s="52"/>
      <c r="E14" s="185"/>
      <c r="F14" s="3"/>
    </row>
    <row r="15" spans="2:6" ht="15.6" x14ac:dyDescent="0.3">
      <c r="B15" s="6"/>
      <c r="C15" s="91" t="s">
        <v>129</v>
      </c>
      <c r="D15" s="52"/>
      <c r="E15" s="185"/>
      <c r="F15" s="3"/>
    </row>
    <row r="16" spans="2:6" ht="15.6" x14ac:dyDescent="0.3">
      <c r="B16" s="6"/>
      <c r="C16" s="91" t="s">
        <v>130</v>
      </c>
      <c r="D16" s="52"/>
      <c r="E16" s="185"/>
      <c r="F16" s="3"/>
    </row>
    <row r="17" spans="2:54" ht="15.6" x14ac:dyDescent="0.3">
      <c r="B17" s="6"/>
      <c r="C17" s="91" t="s">
        <v>131</v>
      </c>
      <c r="D17" s="52"/>
      <c r="E17" s="185"/>
      <c r="F17" s="3"/>
    </row>
    <row r="18" spans="2:54" ht="15.6" x14ac:dyDescent="0.3">
      <c r="B18" s="6"/>
      <c r="C18" s="92" t="s">
        <v>139</v>
      </c>
      <c r="D18" s="56">
        <f>SUM(D13:D17)</f>
        <v>0</v>
      </c>
      <c r="E18" s="185"/>
      <c r="F18" s="3"/>
    </row>
    <row r="19" spans="2:54" ht="8.25" customHeight="1" x14ac:dyDescent="0.3">
      <c r="B19" s="6"/>
      <c r="C19" s="37"/>
      <c r="F19" s="3"/>
    </row>
    <row r="20" spans="2:54" ht="30.75" customHeight="1" x14ac:dyDescent="0.3">
      <c r="B20" s="6"/>
      <c r="C20" s="13" t="s">
        <v>57</v>
      </c>
      <c r="D20" s="8" t="s">
        <v>25</v>
      </c>
      <c r="E20" s="8" t="s">
        <v>1</v>
      </c>
      <c r="F20" s="3"/>
    </row>
    <row r="21" spans="2:54" ht="58.5" customHeight="1" x14ac:dyDescent="0.3">
      <c r="B21" s="6"/>
      <c r="C21" s="14" t="s">
        <v>2</v>
      </c>
      <c r="D21" s="12" t="s">
        <v>9</v>
      </c>
      <c r="E21" s="15"/>
      <c r="F21" s="3"/>
    </row>
    <row r="22" spans="2:54" ht="58.5" customHeight="1" x14ac:dyDescent="0.3">
      <c r="B22" s="6"/>
      <c r="C22" s="14" t="s">
        <v>3</v>
      </c>
      <c r="D22" s="12" t="s">
        <v>9</v>
      </c>
      <c r="E22" s="15"/>
      <c r="F22" s="3"/>
    </row>
    <row r="23" spans="2:54" ht="58.5" customHeight="1" x14ac:dyDescent="0.3">
      <c r="B23" s="6"/>
      <c r="C23" s="14" t="s">
        <v>4</v>
      </c>
      <c r="D23" s="12" t="s">
        <v>9</v>
      </c>
      <c r="E23" s="15"/>
      <c r="F23" s="3"/>
    </row>
    <row r="24" spans="2:54" ht="58.5" customHeight="1" x14ac:dyDescent="0.3">
      <c r="B24" s="6"/>
      <c r="C24" s="14" t="s">
        <v>5</v>
      </c>
      <c r="D24" s="12" t="s">
        <v>9</v>
      </c>
      <c r="E24" s="15"/>
      <c r="F24" s="3"/>
    </row>
    <row r="25" spans="2:54" ht="58.5" customHeight="1" x14ac:dyDescent="0.3">
      <c r="B25" s="6"/>
      <c r="C25" s="14" t="s">
        <v>6</v>
      </c>
      <c r="D25" s="12" t="s">
        <v>9</v>
      </c>
      <c r="E25" s="15"/>
      <c r="F25" s="3"/>
    </row>
    <row r="26" spans="2:54" ht="58.5" customHeight="1" x14ac:dyDescent="0.3">
      <c r="B26" s="6"/>
      <c r="C26" s="14" t="s">
        <v>7</v>
      </c>
      <c r="D26" s="12" t="s">
        <v>9</v>
      </c>
      <c r="E26" s="15"/>
      <c r="F26" s="3"/>
    </row>
    <row r="27" spans="2:54" ht="58.5" customHeight="1" x14ac:dyDescent="0.3">
      <c r="B27" s="6"/>
      <c r="C27" s="14" t="s">
        <v>8</v>
      </c>
      <c r="D27" s="12" t="s">
        <v>9</v>
      </c>
      <c r="E27" s="15"/>
      <c r="F27" s="3"/>
    </row>
    <row r="28" spans="2:54" ht="46.8" x14ac:dyDescent="0.3">
      <c r="B28" s="6"/>
      <c r="C28" s="51" t="s">
        <v>112</v>
      </c>
      <c r="D28" s="93">
        <f>SUM(D21:D27)</f>
        <v>0</v>
      </c>
      <c r="E28" s="86" t="str">
        <f>IF(D28&gt;400000,"AMOUNT EXCEEDS ALLOWED BUDGET OF $400,000. PLEASE CORRECT THE BUDGET","")</f>
        <v/>
      </c>
      <c r="F28" s="3"/>
    </row>
    <row r="29" spans="2:54" ht="7.5" customHeight="1" thickBot="1" x14ac:dyDescent="0.35">
      <c r="B29" s="7"/>
      <c r="C29" s="38"/>
      <c r="D29" s="4"/>
      <c r="E29" s="4"/>
      <c r="F29" s="5"/>
    </row>
    <row r="30" spans="2:54" ht="16.2" thickBot="1" x14ac:dyDescent="0.35">
      <c r="C30" s="87"/>
    </row>
    <row r="31" spans="2:54" ht="20.25" customHeight="1" x14ac:dyDescent="0.4">
      <c r="B31" s="124" t="s">
        <v>58</v>
      </c>
      <c r="C31" s="125"/>
      <c r="D31" s="125"/>
      <c r="E31" s="125"/>
      <c r="F31" s="126"/>
      <c r="AN31"/>
      <c r="AO31"/>
      <c r="AP31"/>
      <c r="AQ31"/>
      <c r="AR31"/>
      <c r="AS31"/>
      <c r="AT31"/>
      <c r="AU31"/>
      <c r="AV31"/>
      <c r="AW31"/>
      <c r="AX31"/>
      <c r="AY31"/>
      <c r="AZ31"/>
      <c r="BA31"/>
      <c r="BB31"/>
    </row>
    <row r="32" spans="2:54" s="24" customFormat="1" ht="18" x14ac:dyDescent="0.35">
      <c r="B32" s="23"/>
      <c r="C32" s="162" t="s">
        <v>22</v>
      </c>
      <c r="D32" s="162"/>
      <c r="E32" s="162"/>
      <c r="F32" s="163"/>
      <c r="H32" s="25"/>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row>
    <row r="33" spans="2:54" ht="108" customHeight="1" x14ac:dyDescent="0.3">
      <c r="B33" s="6"/>
      <c r="C33" s="164" t="s">
        <v>23</v>
      </c>
      <c r="D33" s="164"/>
      <c r="E33" s="164"/>
      <c r="F33" s="3"/>
      <c r="AN33"/>
      <c r="AO33"/>
      <c r="AP33"/>
      <c r="AQ33"/>
      <c r="AR33"/>
      <c r="AS33"/>
      <c r="AT33"/>
      <c r="AU33"/>
      <c r="AV33"/>
      <c r="AW33"/>
      <c r="AX33"/>
      <c r="AY33"/>
      <c r="AZ33"/>
      <c r="BA33"/>
      <c r="BB33"/>
    </row>
    <row r="34" spans="2:54" ht="75.75" customHeight="1" x14ac:dyDescent="0.3">
      <c r="B34" s="6"/>
      <c r="C34" s="161" t="s">
        <v>133</v>
      </c>
      <c r="D34" s="161"/>
      <c r="E34" s="161"/>
      <c r="F34" s="3"/>
    </row>
    <row r="35" spans="2:54" ht="7.5" customHeight="1" x14ac:dyDescent="0.3">
      <c r="B35" s="6"/>
      <c r="C35" s="20"/>
      <c r="F35" s="3"/>
      <c r="AN35"/>
      <c r="AO35"/>
      <c r="AP35"/>
      <c r="AQ35"/>
      <c r="AR35"/>
      <c r="AS35"/>
      <c r="AT35"/>
      <c r="AU35"/>
      <c r="AV35"/>
      <c r="AW35"/>
      <c r="AX35"/>
      <c r="AY35"/>
      <c r="AZ35"/>
      <c r="BA35"/>
      <c r="BB35"/>
    </row>
    <row r="36" spans="2:54" ht="34.799999999999997" x14ac:dyDescent="0.3">
      <c r="B36" s="6"/>
      <c r="C36" s="16" t="s">
        <v>57</v>
      </c>
      <c r="D36" s="17" t="s">
        <v>25</v>
      </c>
      <c r="E36" s="17" t="s">
        <v>1</v>
      </c>
      <c r="F36" s="3"/>
      <c r="AN36"/>
      <c r="AO36"/>
      <c r="AP36"/>
      <c r="AQ36"/>
      <c r="AR36"/>
      <c r="AS36"/>
      <c r="AT36"/>
      <c r="AU36"/>
      <c r="AV36"/>
      <c r="AW36"/>
      <c r="AX36"/>
      <c r="AY36"/>
      <c r="AZ36"/>
      <c r="BA36"/>
      <c r="BB36"/>
    </row>
    <row r="37" spans="2:54" ht="51.9" customHeight="1" x14ac:dyDescent="0.3">
      <c r="B37" s="6"/>
      <c r="C37" s="19" t="s">
        <v>10</v>
      </c>
      <c r="D37" s="12" t="s">
        <v>9</v>
      </c>
      <c r="E37" s="21"/>
      <c r="F37" s="3"/>
      <c r="AN37"/>
      <c r="AO37"/>
      <c r="AP37"/>
      <c r="AQ37"/>
      <c r="AR37"/>
      <c r="AS37"/>
      <c r="AT37"/>
      <c r="AU37"/>
      <c r="AV37"/>
      <c r="AW37"/>
      <c r="AX37"/>
      <c r="AY37"/>
      <c r="AZ37"/>
      <c r="BA37"/>
      <c r="BB37"/>
    </row>
    <row r="38" spans="2:54" ht="51.9" customHeight="1" x14ac:dyDescent="0.3">
      <c r="B38" s="6"/>
      <c r="C38" s="19" t="s">
        <v>11</v>
      </c>
      <c r="D38" s="12" t="s">
        <v>9</v>
      </c>
      <c r="E38" s="21"/>
      <c r="F38" s="3"/>
      <c r="AN38"/>
      <c r="AO38"/>
      <c r="AP38"/>
      <c r="AQ38"/>
      <c r="AR38"/>
      <c r="AS38"/>
      <c r="AT38"/>
      <c r="AU38"/>
      <c r="AV38"/>
      <c r="AW38"/>
      <c r="AX38"/>
      <c r="AY38"/>
      <c r="AZ38"/>
      <c r="BA38"/>
      <c r="BB38"/>
    </row>
    <row r="39" spans="2:54" ht="51.9" customHeight="1" x14ac:dyDescent="0.3">
      <c r="B39" s="6"/>
      <c r="C39" s="19" t="s">
        <v>64</v>
      </c>
      <c r="D39" s="12" t="s">
        <v>9</v>
      </c>
      <c r="E39" s="21"/>
      <c r="F39" s="3"/>
      <c r="AN39"/>
      <c r="AO39"/>
      <c r="AP39"/>
      <c r="AQ39"/>
      <c r="AR39"/>
      <c r="AS39"/>
      <c r="AT39"/>
      <c r="AU39"/>
      <c r="AV39"/>
      <c r="AW39"/>
      <c r="AX39"/>
      <c r="AY39"/>
      <c r="AZ39"/>
      <c r="BA39"/>
      <c r="BB39"/>
    </row>
    <row r="40" spans="2:54" ht="51.9" customHeight="1" x14ac:dyDescent="0.3">
      <c r="B40" s="6"/>
      <c r="C40" s="19" t="s">
        <v>62</v>
      </c>
      <c r="D40" s="12" t="s">
        <v>9</v>
      </c>
      <c r="E40" s="21"/>
      <c r="F40" s="3"/>
      <c r="AN40"/>
      <c r="AO40"/>
      <c r="AP40"/>
      <c r="AQ40"/>
      <c r="AR40"/>
      <c r="AS40"/>
      <c r="AT40"/>
      <c r="AU40"/>
      <c r="AV40"/>
      <c r="AW40"/>
      <c r="AX40"/>
      <c r="AY40"/>
      <c r="AZ40"/>
      <c r="BA40"/>
      <c r="BB40"/>
    </row>
    <row r="41" spans="2:54" ht="51.9" customHeight="1" x14ac:dyDescent="0.3">
      <c r="B41" s="6"/>
      <c r="C41" s="19" t="s">
        <v>13</v>
      </c>
      <c r="D41" s="12" t="s">
        <v>9</v>
      </c>
      <c r="E41" s="21"/>
      <c r="F41" s="3"/>
      <c r="AN41"/>
      <c r="AO41"/>
      <c r="AP41"/>
      <c r="AQ41"/>
      <c r="AR41"/>
      <c r="AS41"/>
      <c r="AT41"/>
      <c r="AU41"/>
      <c r="AV41"/>
      <c r="AW41"/>
      <c r="AX41"/>
      <c r="AY41"/>
      <c r="AZ41"/>
      <c r="BA41"/>
      <c r="BB41"/>
    </row>
    <row r="42" spans="2:54" ht="45.75" customHeight="1" x14ac:dyDescent="0.3">
      <c r="B42" s="6"/>
      <c r="C42" s="88" t="s">
        <v>110</v>
      </c>
      <c r="D42" s="48">
        <f>SUM(D37:D41)</f>
        <v>0</v>
      </c>
      <c r="E42" s="86" t="str">
        <f>IF(D42&gt;50000,"AMOUNT EXCEEDS ALLOWED BUDGET OF $50,000. PLEASE CORRECT THE BUDGET.","")</f>
        <v/>
      </c>
      <c r="F42" s="3"/>
      <c r="AN42"/>
      <c r="AO42"/>
      <c r="AP42"/>
      <c r="AQ42"/>
      <c r="AR42"/>
      <c r="AS42"/>
      <c r="AT42"/>
      <c r="AU42"/>
      <c r="AV42"/>
      <c r="AW42"/>
      <c r="AX42"/>
      <c r="AY42"/>
      <c r="AZ42"/>
      <c r="BA42"/>
      <c r="BB42"/>
    </row>
    <row r="43" spans="2:54" ht="5.25" customHeight="1" thickBot="1" x14ac:dyDescent="0.35">
      <c r="B43" s="7"/>
      <c r="C43" s="4"/>
      <c r="D43" s="4"/>
      <c r="E43" s="4"/>
      <c r="F43" s="5"/>
    </row>
    <row r="44" spans="2:54" ht="5.25" customHeight="1" thickBot="1" x14ac:dyDescent="0.35"/>
    <row r="45" spans="2:54" ht="25.5" customHeight="1" x14ac:dyDescent="0.3">
      <c r="B45" s="138" t="s">
        <v>44</v>
      </c>
      <c r="C45" s="139"/>
      <c r="D45" s="139"/>
      <c r="E45" s="139"/>
      <c r="F45" s="140"/>
    </row>
    <row r="46" spans="2:54" ht="18" x14ac:dyDescent="0.3">
      <c r="B46" s="6"/>
      <c r="C46" s="89" t="s">
        <v>43</v>
      </c>
      <c r="F46" s="3"/>
    </row>
    <row r="47" spans="2:54" ht="32.25" customHeight="1" x14ac:dyDescent="0.3">
      <c r="B47" s="6"/>
      <c r="C47" s="184" t="s">
        <v>101</v>
      </c>
      <c r="D47" s="184"/>
      <c r="E47" s="184"/>
      <c r="F47" s="3"/>
    </row>
    <row r="48" spans="2:54" ht="31.5" customHeight="1" x14ac:dyDescent="0.3">
      <c r="B48" s="6"/>
      <c r="C48" s="141" t="s">
        <v>111</v>
      </c>
      <c r="D48" s="142"/>
      <c r="E48" s="48" t="str">
        <f>IF(AND(D28=0,D42=0),"$",(0.05*(D28+D42)))</f>
        <v>$</v>
      </c>
      <c r="F48" s="3"/>
    </row>
    <row r="49" spans="2:6" ht="20.25" customHeight="1" x14ac:dyDescent="0.3">
      <c r="B49" s="6"/>
      <c r="C49" s="144" t="str">
        <f>IF(E48="$","",IF(E48&gt;20000,"AMOUNT EXCEEDS ALLOWED BUDGET OF $20,000. PLEASE CORRECT THE BUDGET",""))</f>
        <v/>
      </c>
      <c r="D49" s="145"/>
      <c r="E49" s="146"/>
      <c r="F49" s="3"/>
    </row>
    <row r="50" spans="2:6" ht="5.25" customHeight="1" thickBot="1" x14ac:dyDescent="0.35">
      <c r="B50" s="7"/>
      <c r="C50" s="4"/>
      <c r="D50" s="4"/>
      <c r="E50" s="4"/>
      <c r="F50" s="5"/>
    </row>
    <row r="51" spans="2:6" ht="7.5" customHeight="1" thickBot="1" x14ac:dyDescent="0.45">
      <c r="B51" s="39"/>
      <c r="C51" s="39"/>
      <c r="D51" s="39"/>
      <c r="E51" s="39"/>
      <c r="F51" s="39"/>
    </row>
    <row r="52" spans="2:6" ht="24" customHeight="1" x14ac:dyDescent="0.3">
      <c r="B52" s="101" t="s">
        <v>74</v>
      </c>
      <c r="C52" s="102"/>
      <c r="D52" s="102"/>
      <c r="E52" s="102"/>
      <c r="F52" s="103"/>
    </row>
    <row r="53" spans="2:6" ht="6" customHeight="1" x14ac:dyDescent="0.4">
      <c r="B53" s="40"/>
      <c r="C53" s="39"/>
      <c r="D53" s="39"/>
      <c r="E53" s="39"/>
      <c r="F53" s="41"/>
    </row>
    <row r="54" spans="2:6" ht="28.5" customHeight="1" x14ac:dyDescent="0.4">
      <c r="B54" s="40"/>
      <c r="C54" s="147" t="s">
        <v>102</v>
      </c>
      <c r="D54" s="148"/>
      <c r="E54" s="94" t="str">
        <f>IF(AND(D28=0,D42=0),"$",(D28+D42+E48))</f>
        <v>$</v>
      </c>
      <c r="F54" s="41"/>
    </row>
    <row r="55" spans="2:6" ht="21" customHeight="1" x14ac:dyDescent="0.4">
      <c r="B55" s="40"/>
      <c r="C55" s="144" t="str">
        <f>IF(E54="$","",IF(E54&gt;420000,"AMOUNT EXCEEDS ALLOWED BUDGET OF $420,000. PLEASE CORRECT THE BUDGET",""))</f>
        <v/>
      </c>
      <c r="D55" s="145"/>
      <c r="E55" s="146"/>
      <c r="F55" s="41"/>
    </row>
    <row r="56" spans="2:6" ht="6.75" customHeight="1" thickBot="1" x14ac:dyDescent="0.45">
      <c r="B56" s="42"/>
      <c r="C56" s="149"/>
      <c r="D56" s="149"/>
      <c r="E56" s="149"/>
      <c r="F56" s="43"/>
    </row>
    <row r="57" spans="2:6" ht="5.25" customHeight="1" thickBot="1" x14ac:dyDescent="0.35"/>
    <row r="58" spans="2:6" ht="21" x14ac:dyDescent="0.3">
      <c r="B58" s="101" t="s">
        <v>47</v>
      </c>
      <c r="C58" s="102"/>
      <c r="D58" s="102"/>
      <c r="E58" s="102"/>
      <c r="F58" s="103"/>
    </row>
    <row r="59" spans="2:6" ht="44.25" customHeight="1" thickBot="1" x14ac:dyDescent="0.45">
      <c r="B59" s="42"/>
      <c r="C59" s="183" t="s">
        <v>46</v>
      </c>
      <c r="D59" s="183"/>
      <c r="E59" s="183"/>
      <c r="F59" s="43"/>
    </row>
    <row r="60" spans="2:6" ht="6.75" customHeight="1" x14ac:dyDescent="0.4">
      <c r="B60" s="39"/>
      <c r="C60" s="39"/>
      <c r="D60" s="39"/>
      <c r="E60" s="39"/>
      <c r="F60" s="39"/>
    </row>
    <row r="61" spans="2:6" s="2" customFormat="1" x14ac:dyDescent="0.3"/>
    <row r="62" spans="2:6" s="2" customFormat="1" x14ac:dyDescent="0.3"/>
    <row r="63" spans="2:6" s="2" customFormat="1" x14ac:dyDescent="0.3"/>
    <row r="64" spans="2:6"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sheetData>
  <sheetProtection algorithmName="SHA-512" hashValue="ixFU44J7era9BxRDcgx3DOAGhTSb6NBesfNkqcVECuzUo9HQs0TMSLK/xc61v1ddOun2o87sjjI6jeFTPadghA==" saltValue="cDVZ3708J7I5sBZjSC3DuA==" spinCount="100000" sheet="1" objects="1" scenarios="1" formatRows="0" selectLockedCells="1"/>
  <mergeCells count="22">
    <mergeCell ref="C33:E33"/>
    <mergeCell ref="C32:F32"/>
    <mergeCell ref="C34:E34"/>
    <mergeCell ref="C56:E56"/>
    <mergeCell ref="B58:F58"/>
    <mergeCell ref="C59:E59"/>
    <mergeCell ref="B45:F45"/>
    <mergeCell ref="C47:E47"/>
    <mergeCell ref="C48:D48"/>
    <mergeCell ref="C49:E49"/>
    <mergeCell ref="B52:F52"/>
    <mergeCell ref="C54:D54"/>
    <mergeCell ref="C55:E55"/>
    <mergeCell ref="B1:F1"/>
    <mergeCell ref="B6:F6"/>
    <mergeCell ref="C8:E8"/>
    <mergeCell ref="C9:E9"/>
    <mergeCell ref="B31:F31"/>
    <mergeCell ref="C10:E10"/>
    <mergeCell ref="E12:E18"/>
    <mergeCell ref="D3:E3"/>
    <mergeCell ref="C4:D4"/>
  </mergeCells>
  <conditionalFormatting sqref="D28">
    <cfRule type="cellIs" dxfId="5" priority="12" operator="greaterThan">
      <formula>400000</formula>
    </cfRule>
  </conditionalFormatting>
  <conditionalFormatting sqref="D42">
    <cfRule type="cellIs" dxfId="4" priority="5" operator="greaterThan">
      <formula>50000</formula>
    </cfRule>
  </conditionalFormatting>
  <conditionalFormatting sqref="E48">
    <cfRule type="cellIs" dxfId="3" priority="3" operator="equal">
      <formula>"$"</formula>
    </cfRule>
    <cfRule type="cellIs" dxfId="2" priority="4" operator="greaterThan">
      <formula>20000</formula>
    </cfRule>
  </conditionalFormatting>
  <conditionalFormatting sqref="E54">
    <cfRule type="containsText" dxfId="1" priority="1" operator="containsText" text="$">
      <formula>NOT(ISERROR(SEARCH("$",E54)))</formula>
    </cfRule>
    <cfRule type="cellIs" dxfId="0" priority="2" operator="greaterThan">
      <formula>420000</formula>
    </cfRule>
  </conditionalFormatting>
  <pageMargins left="0.45" right="0.45" top="0.75" bottom="0.75" header="0.3" footer="0.3"/>
  <pageSetup scale="94" fitToHeight="0" orientation="portrait" r:id="rId1"/>
  <headerFooter>
    <oddHeader>&amp;R&amp;"-,Bold Italic"&amp;A</oddHeader>
    <oddFooter>&amp;R&amp;"-,Bold Italic"Page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B1:BA407"/>
  <sheetViews>
    <sheetView showGridLines="0" tabSelected="1" zoomScaleNormal="100" workbookViewId="0">
      <pane ySplit="1" topLeftCell="A2" activePane="bottomLeft" state="frozen"/>
      <selection pane="bottomLeft" activeCell="E28" sqref="E28"/>
    </sheetView>
  </sheetViews>
  <sheetFormatPr defaultRowHeight="14.4" x14ac:dyDescent="0.3"/>
  <cols>
    <col min="1" max="2" width="1.6640625" customWidth="1"/>
    <col min="3" max="3" width="37" customWidth="1"/>
    <col min="4" max="4" width="30" customWidth="1"/>
    <col min="5" max="5" width="17" customWidth="1"/>
    <col min="6" max="7" width="1.5546875" customWidth="1"/>
    <col min="8" max="53" width="9.109375" style="2"/>
  </cols>
  <sheetData>
    <row r="1" spans="2:53" ht="25.8" x14ac:dyDescent="0.3">
      <c r="C1" s="194" t="s">
        <v>114</v>
      </c>
      <c r="D1" s="194"/>
      <c r="E1" s="194"/>
      <c r="G1" s="58"/>
    </row>
    <row r="2" spans="2:53" ht="5.25" customHeight="1" x14ac:dyDescent="0.3">
      <c r="C2" s="58"/>
      <c r="D2" s="58"/>
      <c r="E2" s="58"/>
      <c r="G2" s="58"/>
    </row>
    <row r="3" spans="2:53" ht="33.75" customHeight="1" x14ac:dyDescent="0.35">
      <c r="C3" s="195" t="s">
        <v>117</v>
      </c>
      <c r="D3" s="195"/>
      <c r="E3" s="195"/>
      <c r="G3" s="59"/>
    </row>
    <row r="4" spans="2:53" ht="6" customHeight="1" thickBot="1" x14ac:dyDescent="0.4">
      <c r="C4" s="60"/>
      <c r="D4" s="60"/>
      <c r="E4" s="60"/>
      <c r="G4" s="59"/>
    </row>
    <row r="5" spans="2:53" s="63" customFormat="1" ht="22.5" customHeight="1" thickBot="1" x14ac:dyDescent="0.45">
      <c r="B5" s="187" t="s">
        <v>18</v>
      </c>
      <c r="C5" s="188"/>
      <c r="D5" s="188"/>
      <c r="E5" s="188"/>
      <c r="F5" s="189"/>
      <c r="G5" s="61"/>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row>
    <row r="6" spans="2:53" ht="6.75" customHeight="1" x14ac:dyDescent="0.35">
      <c r="B6" s="6"/>
      <c r="C6" s="64"/>
      <c r="D6" s="64"/>
      <c r="E6" s="64"/>
      <c r="F6" s="65"/>
      <c r="G6" s="59"/>
    </row>
    <row r="7" spans="2:53" s="71" customFormat="1" ht="20.25" customHeight="1" x14ac:dyDescent="0.35">
      <c r="B7" s="66"/>
      <c r="C7" s="67" t="s">
        <v>14</v>
      </c>
      <c r="D7" s="190" t="str">
        <f>IF('GENERAL APPLICANT INFO'!D6="","",'GENERAL APPLICANT INFO'!D6)</f>
        <v/>
      </c>
      <c r="E7" s="190"/>
      <c r="F7" s="68"/>
      <c r="G7" s="69"/>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row>
    <row r="8" spans="2:53" s="71" customFormat="1" ht="20.25" customHeight="1" x14ac:dyDescent="0.35">
      <c r="B8" s="66"/>
      <c r="C8" s="67" t="s">
        <v>15</v>
      </c>
      <c r="D8" s="191" t="str">
        <f>IF('GENERAL APPLICANT INFO'!D7="","",'GENERAL APPLICANT INFO'!D7)</f>
        <v/>
      </c>
      <c r="E8" s="191"/>
      <c r="F8" s="68"/>
      <c r="G8" s="73"/>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row>
    <row r="9" spans="2:53" s="71" customFormat="1" ht="20.25" customHeight="1" x14ac:dyDescent="0.35">
      <c r="B9" s="66"/>
      <c r="C9" s="67" t="s">
        <v>16</v>
      </c>
      <c r="D9" s="191" t="str">
        <f>IF('GENERAL APPLICANT INFO'!D8="","",'GENERAL APPLICANT INFO'!D8)</f>
        <v/>
      </c>
      <c r="E9" s="191"/>
      <c r="F9" s="68"/>
      <c r="G9" s="73"/>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row>
    <row r="10" spans="2:53" s="71" customFormat="1" ht="20.25" customHeight="1" x14ac:dyDescent="0.35">
      <c r="B10" s="66"/>
      <c r="C10" s="67" t="s">
        <v>17</v>
      </c>
      <c r="D10" s="191" t="str">
        <f>IF('GENERAL APPLICANT INFO'!D9="","",'GENERAL APPLICANT INFO'!D9)</f>
        <v/>
      </c>
      <c r="E10" s="191"/>
      <c r="F10" s="68"/>
      <c r="G10" s="73"/>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row>
    <row r="11" spans="2:53" ht="7.5" customHeight="1" thickBot="1" x14ac:dyDescent="0.4">
      <c r="B11" s="7"/>
      <c r="C11" s="74"/>
      <c r="D11" s="75"/>
      <c r="E11" s="75"/>
      <c r="F11" s="5"/>
      <c r="G11" s="60"/>
    </row>
    <row r="12" spans="2:53" ht="9" customHeight="1" thickBot="1" x14ac:dyDescent="0.35"/>
    <row r="13" spans="2:53" s="63" customFormat="1" ht="22.5" customHeight="1" thickBot="1" x14ac:dyDescent="0.45">
      <c r="B13" s="187" t="s">
        <v>115</v>
      </c>
      <c r="C13" s="188"/>
      <c r="D13" s="188"/>
      <c r="E13" s="188"/>
      <c r="F13" s="189"/>
      <c r="G13" s="61"/>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row>
    <row r="14" spans="2:53" ht="6.75" customHeight="1" x14ac:dyDescent="0.35">
      <c r="B14" s="6"/>
      <c r="C14" s="64"/>
      <c r="D14" s="64"/>
      <c r="E14" s="64"/>
      <c r="F14" s="65"/>
      <c r="G14" s="59"/>
    </row>
    <row r="15" spans="2:53" ht="20.25" customHeight="1" x14ac:dyDescent="0.35">
      <c r="B15" s="6"/>
      <c r="C15" s="193" t="s">
        <v>118</v>
      </c>
      <c r="D15" s="193"/>
      <c r="E15" s="193"/>
      <c r="F15" s="65"/>
      <c r="G15" s="59"/>
    </row>
    <row r="16" spans="2:53" s="71" customFormat="1" ht="16.5" customHeight="1" x14ac:dyDescent="0.35">
      <c r="B16" s="66"/>
      <c r="C16" s="192" t="s">
        <v>80</v>
      </c>
      <c r="D16" s="192"/>
      <c r="E16" s="76" t="str">
        <f>IF('GENERAL APPLICANT INFO'!E13="","",'GENERAL APPLICANT INFO'!E13)</f>
        <v/>
      </c>
      <c r="F16" s="68"/>
      <c r="G16" s="73"/>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row>
    <row r="17" spans="2:53" s="71" customFormat="1" ht="16.5" customHeight="1" x14ac:dyDescent="0.35">
      <c r="B17" s="66"/>
      <c r="C17" s="192" t="s">
        <v>119</v>
      </c>
      <c r="D17" s="192"/>
      <c r="E17" s="77" t="str">
        <f>IF('GENERAL APPLICANT INFO'!E14="","",'GENERAL APPLICANT INFO'!E14)</f>
        <v/>
      </c>
      <c r="F17" s="68"/>
      <c r="G17" s="73"/>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row>
    <row r="18" spans="2:53" s="71" customFormat="1" ht="16.5" customHeight="1" x14ac:dyDescent="0.35">
      <c r="B18" s="66"/>
      <c r="C18" s="192" t="s">
        <v>40</v>
      </c>
      <c r="D18" s="192"/>
      <c r="E18" s="77" t="str">
        <f>IF('GENERAL APPLICANT INFO'!E15="","",'GENERAL APPLICANT INFO'!E15)</f>
        <v/>
      </c>
      <c r="F18" s="68"/>
      <c r="G18" s="73"/>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row>
    <row r="19" spans="2:53" s="71" customFormat="1" ht="16.5" customHeight="1" x14ac:dyDescent="0.35">
      <c r="B19" s="66"/>
      <c r="C19" s="192" t="s">
        <v>120</v>
      </c>
      <c r="D19" s="192"/>
      <c r="E19" s="77" t="str">
        <f>IF('GENERAL APPLICANT INFO'!E16="","",'GENERAL APPLICANT INFO'!E16)</f>
        <v/>
      </c>
      <c r="F19" s="68"/>
      <c r="G19" s="73"/>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2:53" s="71" customFormat="1" ht="16.5" customHeight="1" x14ac:dyDescent="0.35">
      <c r="B20" s="66"/>
      <c r="C20" s="192" t="s">
        <v>45</v>
      </c>
      <c r="D20" s="192"/>
      <c r="E20" s="77" t="str">
        <f>IF('GENERAL APPLICANT INFO'!E17="","",'GENERAL APPLICANT INFO'!E17)</f>
        <v/>
      </c>
      <c r="F20" s="68"/>
      <c r="G20" s="73"/>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2:53" ht="7.5" customHeight="1" thickBot="1" x14ac:dyDescent="0.4">
      <c r="B21" s="7"/>
      <c r="C21" s="74"/>
      <c r="D21" s="75"/>
      <c r="E21" s="75"/>
      <c r="F21" s="5"/>
      <c r="G21" s="60"/>
    </row>
    <row r="22" spans="2:53" ht="9" customHeight="1" thickBot="1" x14ac:dyDescent="0.35"/>
    <row r="23" spans="2:53" ht="24" customHeight="1" thickBot="1" x14ac:dyDescent="0.35">
      <c r="B23" s="187" t="s">
        <v>19</v>
      </c>
      <c r="C23" s="188"/>
      <c r="D23" s="188"/>
      <c r="E23" s="188"/>
      <c r="F23" s="189"/>
    </row>
    <row r="24" spans="2:53" ht="67.5" customHeight="1" x14ac:dyDescent="0.3">
      <c r="B24" s="6"/>
      <c r="C24" s="186" t="s">
        <v>148</v>
      </c>
      <c r="D24" s="186"/>
      <c r="E24" s="186"/>
      <c r="F24" s="3"/>
    </row>
    <row r="25" spans="2:53" ht="6" customHeight="1" x14ac:dyDescent="0.4">
      <c r="B25" s="6"/>
      <c r="C25" s="78"/>
      <c r="F25" s="3"/>
    </row>
    <row r="26" spans="2:53" ht="52.2" x14ac:dyDescent="0.3">
      <c r="B26" s="6"/>
      <c r="C26" s="79" t="s">
        <v>121</v>
      </c>
      <c r="D26" s="8" t="s">
        <v>73</v>
      </c>
      <c r="E26" s="8" t="s">
        <v>146</v>
      </c>
      <c r="F26" s="3"/>
    </row>
    <row r="27" spans="2:53" ht="33" customHeight="1" x14ac:dyDescent="0.3">
      <c r="B27" s="6"/>
      <c r="C27" s="22" t="s">
        <v>80</v>
      </c>
      <c r="D27" s="80" t="str">
        <f>IF('GENERAL APPLICANT INFO'!E13="No", "N/A",'SSO-YOUTH SYSTEM NAVIGATION'!E25)</f>
        <v>$</v>
      </c>
      <c r="E27" s="81" t="str">
        <f>IF('SSO-YOUTH SYSTEM NAVIGATION'!E32="","",'SSO-YOUTH SYSTEM NAVIGATION'!E32)</f>
        <v/>
      </c>
      <c r="F27" s="3"/>
    </row>
    <row r="28" spans="2:53" ht="33" customHeight="1" x14ac:dyDescent="0.3">
      <c r="B28" s="6"/>
      <c r="C28" s="22" t="s">
        <v>119</v>
      </c>
      <c r="D28" s="80" t="str">
        <f>IF('GENERAL APPLICANT INFO'!E14="No","N/A",'SSO-YOUTH HOUSING CASE MNGMT'!E25)</f>
        <v>$</v>
      </c>
      <c r="E28" s="81" t="str">
        <f>IF('SSO-YOUTH HOUSING CASE MNGMT'!E32="","",'SSO-YOUTH HOUSING CASE MNGMT'!E32)</f>
        <v/>
      </c>
      <c r="F28" s="3"/>
    </row>
    <row r="29" spans="2:53" ht="33" customHeight="1" x14ac:dyDescent="0.3">
      <c r="B29" s="6"/>
      <c r="C29" s="22" t="s">
        <v>40</v>
      </c>
      <c r="D29" s="80" t="str">
        <f>IF('GENERAL APPLICANT INFO'!E15="No","N/A",'DROP-IN CENTER &amp; OUTREACH'!E73)</f>
        <v>$</v>
      </c>
      <c r="E29" s="72" t="s">
        <v>147</v>
      </c>
      <c r="F29" s="3"/>
    </row>
    <row r="30" spans="2:53" ht="33" customHeight="1" x14ac:dyDescent="0.3">
      <c r="B30" s="6"/>
      <c r="C30" s="22" t="s">
        <v>120</v>
      </c>
      <c r="D30" s="80" t="str">
        <f>IF('GENERAL APPLICANT INFO'!E16="No", "N/A",'HOST HOME &amp; INNVTV HSG'!E38)</f>
        <v>$</v>
      </c>
      <c r="E30" s="81" t="str">
        <f>IF('HOST HOME &amp; INNVTV HSG'!E45="","",'HOST HOME &amp; INNVTV HSG'!E45)</f>
        <v/>
      </c>
      <c r="F30" s="3"/>
    </row>
    <row r="31" spans="2:53" ht="33" customHeight="1" x14ac:dyDescent="0.3">
      <c r="B31" s="6"/>
      <c r="C31" s="22" t="s">
        <v>45</v>
      </c>
      <c r="D31" s="80" t="str">
        <f>IF('GENERAL APPLICANT INFO'!E17="No", "N/A",'TH FOR JOINT TH-RRH'!E54)</f>
        <v>$</v>
      </c>
      <c r="E31" s="72" t="s">
        <v>147</v>
      </c>
      <c r="F31" s="3"/>
    </row>
    <row r="32" spans="2:53" ht="36.75" customHeight="1" x14ac:dyDescent="0.3">
      <c r="B32" s="6"/>
      <c r="C32" s="82" t="s">
        <v>122</v>
      </c>
      <c r="D32" s="83">
        <f>SUM(D27:D31)</f>
        <v>0</v>
      </c>
      <c r="E32" s="84"/>
      <c r="F32" s="3"/>
    </row>
    <row r="33" spans="2:6" ht="9.75" customHeight="1" thickBot="1" x14ac:dyDescent="0.35">
      <c r="B33" s="7"/>
      <c r="C33" s="4"/>
      <c r="D33" s="4"/>
      <c r="E33" s="4"/>
      <c r="F33" s="5"/>
    </row>
    <row r="34" spans="2:6" ht="6.75" customHeight="1" x14ac:dyDescent="0.3"/>
    <row r="35" spans="2:6" s="2" customFormat="1" x14ac:dyDescent="0.3"/>
    <row r="36" spans="2:6" s="2" customFormat="1" x14ac:dyDescent="0.3"/>
    <row r="37" spans="2:6" s="2" customFormat="1" x14ac:dyDescent="0.3"/>
    <row r="38" spans="2:6" s="2" customFormat="1" x14ac:dyDescent="0.3"/>
    <row r="39" spans="2:6" s="2" customFormat="1" x14ac:dyDescent="0.3"/>
    <row r="40" spans="2:6" s="2" customFormat="1" x14ac:dyDescent="0.3"/>
    <row r="41" spans="2:6" s="2" customFormat="1" x14ac:dyDescent="0.3"/>
    <row r="42" spans="2:6" s="2" customFormat="1" x14ac:dyDescent="0.3"/>
    <row r="43" spans="2:6" s="2" customFormat="1" x14ac:dyDescent="0.3"/>
    <row r="44" spans="2:6" s="2" customFormat="1" x14ac:dyDescent="0.3"/>
    <row r="45" spans="2:6" s="2" customFormat="1" x14ac:dyDescent="0.3"/>
    <row r="46" spans="2:6" s="2" customFormat="1" x14ac:dyDescent="0.3"/>
    <row r="47" spans="2:6" s="2" customFormat="1" x14ac:dyDescent="0.3"/>
    <row r="48" spans="2:6"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sheetData>
  <sheetProtection algorithmName="SHA-512" hashValue="bORlzrO2IAVCcBk83pCaDT27WyK6iUc/QxmV2kEfhsupLIUZM+fvgaJJ05sR/s5hfZCMpVS3Y/KZcYZixhCiFw==" saltValue="MLX1OPIVJRBZXPm4NGFgzw==" spinCount="100000" sheet="1" objects="1" scenarios="1" formatRows="0" selectLockedCells="1"/>
  <mergeCells count="16">
    <mergeCell ref="C1:E1"/>
    <mergeCell ref="C3:E3"/>
    <mergeCell ref="C16:D16"/>
    <mergeCell ref="C17:D17"/>
    <mergeCell ref="C18:D18"/>
    <mergeCell ref="B5:F5"/>
    <mergeCell ref="C24:E24"/>
    <mergeCell ref="B23:F23"/>
    <mergeCell ref="B13:F13"/>
    <mergeCell ref="D7:E7"/>
    <mergeCell ref="D8:E8"/>
    <mergeCell ref="D9:E9"/>
    <mergeCell ref="D10:E10"/>
    <mergeCell ref="C19:D19"/>
    <mergeCell ref="C20:D20"/>
    <mergeCell ref="C15:E15"/>
  </mergeCells>
  <pageMargins left="0.7" right="0.7" top="0.75" bottom="0.75" header="0.3" footer="0.3"/>
  <pageSetup scale="99" fitToHeight="0" orientation="portrait" r:id="rId1"/>
  <headerFooter>
    <oddHeader>&amp;R&amp;"-,Bold Italic"&amp;A</oddHeader>
    <oddFooter>&amp;R&amp;"-,Bold Italic"Page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Instructions</vt:lpstr>
      <vt:lpstr>GENERAL APPLICANT INFO</vt:lpstr>
      <vt:lpstr>Capital Costs</vt:lpstr>
      <vt:lpstr>SSO-YOUTH SYSTEM NAVIGATION</vt:lpstr>
      <vt:lpstr>SSO-YOUTH HOUSING CASE MNGMT</vt:lpstr>
      <vt:lpstr>DROP-IN CENTER &amp; OUTREACH</vt:lpstr>
      <vt:lpstr>HOST HOME &amp; INNVTV HSG</vt:lpstr>
      <vt:lpstr>TH FOR JOINT TH-RRH</vt:lpstr>
      <vt:lpstr>SUMMARY REQUESTED AMOUNT</vt:lpstr>
      <vt:lpstr>'Capital Costs'!Print_Area</vt:lpstr>
      <vt:lpstr>'DROP-IN CENTER &amp; OUTREACH'!Print_Area</vt:lpstr>
      <vt:lpstr>'GENERAL APPLICANT INFO'!Print_Area</vt:lpstr>
      <vt:lpstr>'HOST HOME &amp; INNVTV HSG'!Print_Area</vt:lpstr>
      <vt:lpstr>Instructions!Print_Area</vt:lpstr>
      <vt:lpstr>'SSO-YOUTH HOUSING CASE MNGMT'!Print_Area</vt:lpstr>
      <vt:lpstr>'SSO-YOUTH SYSTEM NAVIGATION'!Print_Area</vt:lpstr>
      <vt:lpstr>'SUMMARY REQUESTED AMOUNT'!Print_Area</vt:lpstr>
      <vt:lpstr>'TH FOR JOINT TH-RRH'!Print_Area</vt:lpstr>
      <vt:lpstr>'Capital Costs'!Print_Titles</vt:lpstr>
      <vt:lpstr>'DROP-IN CENTER &amp; OUTREACH'!Print_Titles</vt:lpstr>
      <vt:lpstr>'GENERAL APPLICANT INFO'!Print_Titles</vt:lpstr>
      <vt:lpstr>'HOST HOME &amp; INNVTV HSG'!Print_Titles</vt:lpstr>
      <vt:lpstr>'SSO-YOUTH HOUSING CASE MNGMT'!Print_Titles</vt:lpstr>
      <vt:lpstr>'SSO-YOUTH SYSTEM NAVIGATION'!Print_Titles</vt:lpstr>
      <vt:lpstr>'SUMMARY REQUESTED AMOUNT'!Print_Titles</vt:lpstr>
      <vt:lpstr>'TH FOR JOINT TH-RRH'!Print_Titles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Sones</dc:creator>
  <cp:lastModifiedBy>Aja Hunter</cp:lastModifiedBy>
  <cp:lastPrinted>2023-05-26T21:32:49Z</cp:lastPrinted>
  <dcterms:created xsi:type="dcterms:W3CDTF">2019-07-29T14:58:59Z</dcterms:created>
  <dcterms:modified xsi:type="dcterms:W3CDTF">2023-05-31T13:43:20Z</dcterms:modified>
</cp:coreProperties>
</file>